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d\Markt_d\"/>
    </mc:Choice>
  </mc:AlternateContent>
  <bookViews>
    <workbookView xWindow="4905" yWindow="1005" windowWidth="43095" windowHeight="22980"/>
  </bookViews>
  <sheets>
    <sheet name="Tabelle 9" sheetId="1" r:id="rId1"/>
  </sheets>
  <calcPr calcId="162913"/>
  <fileRecoveryPr repairLoad="1"/>
</workbook>
</file>

<file path=xl/calcChain.xml><?xml version="1.0" encoding="utf-8"?>
<calcChain xmlns="http://schemas.openxmlformats.org/spreadsheetml/2006/main">
  <c r="V35" i="1" l="1"/>
  <c r="N35" i="1"/>
  <c r="L35" i="1"/>
  <c r="H35" i="1"/>
  <c r="U24" i="1"/>
  <c r="T24" i="1"/>
  <c r="U23" i="1"/>
  <c r="T23" i="1"/>
  <c r="T21" i="1"/>
  <c r="U20" i="1"/>
  <c r="U19" i="1"/>
  <c r="U18" i="1"/>
  <c r="T18" i="1"/>
  <c r="U17" i="1"/>
  <c r="T17" i="1"/>
  <c r="U16" i="1"/>
  <c r="T15" i="1"/>
</calcChain>
</file>

<file path=xl/sharedStrings.xml><?xml version="1.0" encoding="utf-8"?>
<sst xmlns="http://schemas.openxmlformats.org/spreadsheetml/2006/main" count="178" uniqueCount="117">
  <si>
    <t>Aussenhandel</t>
  </si>
  <si>
    <t>Produkt</t>
  </si>
  <si>
    <t>1990/92</t>
  </si>
  <si>
    <t>t</t>
  </si>
  <si>
    <t>Ausfuhr</t>
  </si>
  <si>
    <t>Einfuhr</t>
  </si>
  <si>
    <t>Milch</t>
  </si>
  <si>
    <t>22 303</t>
  </si>
  <si>
    <t>Jogurt</t>
  </si>
  <si>
    <t xml:space="preserve">Rahm </t>
  </si>
  <si>
    <t>Butter</t>
  </si>
  <si>
    <t xml:space="preserve">Milchpulver </t>
  </si>
  <si>
    <t>Rindfleisch</t>
  </si>
  <si>
    <t>Kalbfleisch</t>
  </si>
  <si>
    <t>Schweinefleisch</t>
  </si>
  <si>
    <t>Schaffleisch</t>
  </si>
  <si>
    <t>Ziegenfleisch</t>
  </si>
  <si>
    <t>Pferdefleisch</t>
  </si>
  <si>
    <t>Fische, Krebs- und Weichtiere</t>
  </si>
  <si>
    <t>Getreide</t>
  </si>
  <si>
    <t>Weizen</t>
  </si>
  <si>
    <t>Roggen</t>
  </si>
  <si>
    <t>Gerste</t>
  </si>
  <si>
    <t>Hafer</t>
  </si>
  <si>
    <t>Körnermais</t>
  </si>
  <si>
    <t>Hackfrüchte</t>
  </si>
  <si>
    <t>Kartoffeln</t>
  </si>
  <si>
    <t>Zucker</t>
  </si>
  <si>
    <t>Ölsaaten</t>
  </si>
  <si>
    <t>Pflanzliche Öle und Fette</t>
  </si>
  <si>
    <t xml:space="preserve">Obst (frisch)                     </t>
  </si>
  <si>
    <t xml:space="preserve">Äpfel                      </t>
  </si>
  <si>
    <t>683 (1)</t>
  </si>
  <si>
    <t>12 169 (1)</t>
  </si>
  <si>
    <t xml:space="preserve">Birnen                      </t>
  </si>
  <si>
    <t>491 (1)</t>
  </si>
  <si>
    <t>11 803 (1)</t>
  </si>
  <si>
    <t xml:space="preserve">Aprikosen                  </t>
  </si>
  <si>
    <t>226 (1)</t>
  </si>
  <si>
    <t>10 578 (1)</t>
  </si>
  <si>
    <t xml:space="preserve">Kirschen                   </t>
  </si>
  <si>
    <t>256 (1)</t>
  </si>
  <si>
    <t>1 062 (1)</t>
  </si>
  <si>
    <t xml:space="preserve">Zwetschgen und Pflaumen     </t>
  </si>
  <si>
    <t>12 (1)</t>
  </si>
  <si>
    <t>3 290 (1)</t>
  </si>
  <si>
    <t xml:space="preserve">Erdbeeren                       </t>
  </si>
  <si>
    <t xml:space="preserve">Trauben                      </t>
  </si>
  <si>
    <t>Zitrusfrüchte</t>
  </si>
  <si>
    <t>Bananen</t>
  </si>
  <si>
    <t xml:space="preserve">Gemüse (frisch)                   </t>
  </si>
  <si>
    <t>Knollensellerie</t>
  </si>
  <si>
    <t>Wein (Trinkwein)</t>
  </si>
  <si>
    <t>Rotwein (in hl)</t>
  </si>
  <si>
    <t>Weisswein (in hl)</t>
  </si>
  <si>
    <t>Quellen:</t>
  </si>
  <si>
    <t>Zucker: réservesuisse</t>
  </si>
  <si>
    <t>Milch und Milchprodukte</t>
  </si>
  <si>
    <t>1  Durchschnitt der Jahre 1990/93</t>
  </si>
  <si>
    <t>Karotten (inkl. Pfälzer)</t>
  </si>
  <si>
    <t>Zwiebeln (alle)</t>
  </si>
  <si>
    <t>Tomaten (alle)</t>
  </si>
  <si>
    <t>Kopfsalat (inkl. Eichenlaub-)</t>
  </si>
  <si>
    <t>Blumenkohl (alle)</t>
  </si>
  <si>
    <t>Gurken (Salat / Nostrano)</t>
  </si>
  <si>
    <t>Obst und Gemüse: Schweizerische Aussenhandelsstatistik der Eidgenössischen Zollverwaltung EZV</t>
  </si>
  <si>
    <t>4 ab 2014  Quellenänderung wegen aufgeteilter Zolltariflinien</t>
  </si>
  <si>
    <r>
      <t xml:space="preserve">Fleisch, Eier und Fische </t>
    </r>
    <r>
      <rPr>
        <b/>
        <vertAlign val="superscript"/>
        <sz val="9"/>
        <rFont val="Calibri"/>
      </rPr>
      <t>4</t>
    </r>
    <r>
      <rPr>
        <b/>
        <sz val="9"/>
        <rFont val="Calibri"/>
      </rPr>
      <t xml:space="preserve">                 </t>
    </r>
  </si>
  <si>
    <t>Käse und Quark ohne Fertigfondue</t>
  </si>
  <si>
    <t>5 ab 2014 Methodenänderung: Millionen Stk. Eier anstatt Tonnen</t>
  </si>
  <si>
    <r>
      <t xml:space="preserve">Eier  (Mio. Stk. Ab 2014) </t>
    </r>
    <r>
      <rPr>
        <vertAlign val="superscript"/>
        <sz val="9"/>
        <rFont val="Calibri"/>
        <family val="2"/>
      </rPr>
      <t>5</t>
    </r>
  </si>
  <si>
    <r>
      <t xml:space="preserve">Schlachtnebenprodukte </t>
    </r>
    <r>
      <rPr>
        <vertAlign val="superscript"/>
        <sz val="9"/>
        <rFont val="Calibri"/>
      </rPr>
      <t>2</t>
    </r>
  </si>
  <si>
    <r>
      <t xml:space="preserve">Geflügel </t>
    </r>
    <r>
      <rPr>
        <vertAlign val="superscript"/>
        <sz val="9"/>
        <rFont val="Calibri"/>
      </rPr>
      <t>3</t>
    </r>
  </si>
  <si>
    <t>3 ab 2012 Verkaufsgewicht</t>
  </si>
  <si>
    <t xml:space="preserve">2 Tarifnummer 0206 </t>
  </si>
  <si>
    <t>Milch und Milchprodukte, Fleisch, Schlachtnebenprodukte, Eier, Getreide, Hackfrüchte, Ölsaaten und Wein: OZD, ab 2014 Fleisch und Schlachtnebenprodukte: Proviande, Eier: Aviforum, Milchprodukte: TSM, Milchstatistik der Schweiz</t>
  </si>
  <si>
    <t xml:space="preserve"> 434 735</t>
  </si>
  <si>
    <t xml:space="preserve"> 1 776</t>
  </si>
  <si>
    <t xml:space="preserve"> 29 801</t>
  </si>
  <si>
    <t xml:space="preserve"> 53 050</t>
  </si>
  <si>
    <t xml:space="preserve"> 132 119</t>
  </si>
  <si>
    <t xml:space="preserve"> 2 964</t>
  </si>
  <si>
    <t xml:space="preserve"> 24 986</t>
  </si>
  <si>
    <t xml:space="preserve"> 4 236</t>
  </si>
  <si>
    <t xml:space="preserve"> 9 508</t>
  </si>
  <si>
    <t xml:space="preserve"> 1 369</t>
  </si>
  <si>
    <t xml:space="preserve"> 1 426</t>
  </si>
  <si>
    <t xml:space="preserve"> 1 152</t>
  </si>
  <si>
    <t xml:space="preserve"> 68 351</t>
  </si>
  <si>
    <t xml:space="preserve"> 62 366</t>
  </si>
  <si>
    <t xml:space="preserve"> 5 252</t>
  </si>
  <si>
    <t xml:space="preserve"> 20 793</t>
  </si>
  <si>
    <t xml:space="preserve"> 1 441</t>
  </si>
  <si>
    <t xml:space="preserve"> 9 812</t>
  </si>
  <si>
    <t xml:space="preserve"> 5 791</t>
  </si>
  <si>
    <t xml:space="preserve"> 2 583</t>
  </si>
  <si>
    <t xml:space="preserve"> 1 597</t>
  </si>
  <si>
    <t xml:space="preserve"> 44 780</t>
  </si>
  <si>
    <t xml:space="preserve"> 73 058</t>
  </si>
  <si>
    <t xml:space="preserve"> 3 194</t>
  </si>
  <si>
    <t xml:space="preserve"> 23 764</t>
  </si>
  <si>
    <t xml:space="preserve"> 4 741</t>
  </si>
  <si>
    <t xml:space="preserve"> 9 149</t>
  </si>
  <si>
    <t xml:space="preserve"> 1 656</t>
  </si>
  <si>
    <t xml:space="preserve"> 1 767</t>
  </si>
  <si>
    <t xml:space="preserve"> 1 034</t>
  </si>
  <si>
    <t xml:space="preserve"> 71 290</t>
  </si>
  <si>
    <t xml:space="preserve"> 64 136</t>
  </si>
  <si>
    <t xml:space="preserve"> 5 021</t>
  </si>
  <si>
    <t xml:space="preserve"> 21 616</t>
  </si>
  <si>
    <t xml:space="preserve"> 1 589</t>
  </si>
  <si>
    <t xml:space="preserve"> 14 954</t>
  </si>
  <si>
    <t xml:space="preserve"> 5 231</t>
  </si>
  <si>
    <t xml:space="preserve"> 2 407</t>
  </si>
  <si>
    <t xml:space="preserve"> 2 043</t>
  </si>
  <si>
    <t xml:space="preserve"> 45 179</t>
  </si>
  <si>
    <t xml:space="preserve"> 72 120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</si>
</sst>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\ ###\ ##0"/>
    <numFmt numFmtId="167" formatCode="#\ ###\ ##0"/>
  </numFmts>
  <fonts count="19" x14ac:knownFonts="1"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b/>
      <vertAlign val="superscript"/>
      <sz val="9"/>
      <name val="Calibri"/>
    </font>
    <font>
      <i/>
      <sz val="10"/>
      <name val="Calibri"/>
    </font>
    <font>
      <vertAlign val="superscript"/>
      <sz val="9"/>
      <name val="Calibri"/>
    </font>
    <font>
      <sz val="8"/>
      <name val="Calibri"/>
    </font>
    <font>
      <sz val="10"/>
      <color theme="1"/>
      <name val="Calibri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9.5"/>
      <name val="Calibri"/>
      <family val="2"/>
    </font>
    <font>
      <sz val="7"/>
      <name val="Arial"/>
      <family val="2"/>
    </font>
    <font>
      <sz val="7"/>
      <color theme="1"/>
      <name val="Calibri"/>
      <family val="2"/>
    </font>
    <font>
      <i/>
      <sz val="7"/>
      <name val="Calibri"/>
      <family val="2"/>
    </font>
    <font>
      <sz val="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9E8A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Border="1"/>
    <xf numFmtId="0" fontId="0" fillId="0" borderId="0" xfId="0" applyBorder="1"/>
    <xf numFmtId="1" fontId="0" fillId="0" borderId="0" xfId="0" applyNumberFormat="1" applyBorder="1"/>
    <xf numFmtId="0" fontId="0" fillId="0" borderId="0" xfId="0" applyFill="1"/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/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4" fillId="0" borderId="0" xfId="0" applyFont="1"/>
    <xf numFmtId="0" fontId="6" fillId="0" borderId="6" xfId="0" applyFont="1" applyBorder="1" applyAlignment="1">
      <alignment horizontal="left"/>
    </xf>
    <xf numFmtId="164" fontId="6" fillId="0" borderId="6" xfId="0" applyNumberFormat="1" applyFont="1" applyBorder="1" applyAlignment="1">
      <alignment horizontal="right" vertical="top" wrapText="1"/>
    </xf>
    <xf numFmtId="1" fontId="6" fillId="0" borderId="6" xfId="0" applyNumberFormat="1" applyFont="1" applyBorder="1" applyAlignment="1">
      <alignment horizontal="right" vertical="top" wrapText="1"/>
    </xf>
    <xf numFmtId="0" fontId="6" fillId="0" borderId="6" xfId="0" applyFont="1" applyBorder="1"/>
    <xf numFmtId="164" fontId="6" fillId="0" borderId="6" xfId="0" applyNumberFormat="1" applyFont="1" applyFill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1" fontId="6" fillId="0" borderId="6" xfId="0" applyNumberFormat="1" applyFont="1" applyFill="1" applyBorder="1"/>
    <xf numFmtId="164" fontId="6" fillId="0" borderId="6" xfId="0" applyNumberFormat="1" applyFont="1" applyFill="1" applyBorder="1"/>
    <xf numFmtId="3" fontId="6" fillId="0" borderId="7" xfId="0" applyNumberFormat="1" applyFont="1" applyFill="1" applyBorder="1"/>
    <xf numFmtId="1" fontId="6" fillId="0" borderId="6" xfId="0" applyNumberFormat="1" applyFont="1" applyFill="1" applyBorder="1" applyAlignment="1"/>
    <xf numFmtId="164" fontId="6" fillId="0" borderId="6" xfId="0" applyNumberFormat="1" applyFont="1" applyFill="1" applyBorder="1" applyAlignment="1"/>
    <xf numFmtId="1" fontId="6" fillId="0" borderId="6" xfId="0" applyNumberFormat="1" applyFont="1" applyBorder="1" applyAlignment="1">
      <alignment horizontal="right"/>
    </xf>
    <xf numFmtId="1" fontId="6" fillId="0" borderId="6" xfId="0" applyNumberFormat="1" applyFont="1" applyFill="1" applyBorder="1" applyAlignment="1">
      <alignment horizontal="right"/>
    </xf>
    <xf numFmtId="164" fontId="6" fillId="0" borderId="6" xfId="0" applyNumberFormat="1" applyFont="1" applyBorder="1"/>
    <xf numFmtId="164" fontId="6" fillId="2" borderId="6" xfId="0" applyNumberFormat="1" applyFont="1" applyFill="1" applyBorder="1"/>
    <xf numFmtId="0" fontId="8" fillId="0" borderId="0" xfId="0" applyFont="1" applyBorder="1"/>
    <xf numFmtId="164" fontId="6" fillId="0" borderId="5" xfId="0" applyNumberFormat="1" applyFont="1" applyBorder="1" applyAlignment="1">
      <alignment horizontal="right"/>
    </xf>
    <xf numFmtId="164" fontId="6" fillId="0" borderId="5" xfId="0" applyNumberFormat="1" applyFont="1" applyFill="1" applyBorder="1" applyAlignment="1">
      <alignment horizontal="right"/>
    </xf>
    <xf numFmtId="1" fontId="6" fillId="0" borderId="5" xfId="0" applyNumberFormat="1" applyFont="1" applyBorder="1" applyAlignment="1">
      <alignment horizontal="right"/>
    </xf>
    <xf numFmtId="1" fontId="6" fillId="0" borderId="5" xfId="0" applyNumberFormat="1" applyFont="1" applyFill="1" applyBorder="1" applyAlignment="1">
      <alignment horizontal="right"/>
    </xf>
    <xf numFmtId="0" fontId="6" fillId="0" borderId="6" xfId="0" quotePrefix="1" applyFont="1" applyBorder="1" applyAlignment="1">
      <alignment horizontal="left"/>
    </xf>
    <xf numFmtId="164" fontId="6" fillId="0" borderId="3" xfId="0" applyNumberFormat="1" applyFont="1" applyFill="1" applyBorder="1" applyAlignment="1">
      <alignment horizontal="right"/>
    </xf>
    <xf numFmtId="0" fontId="6" fillId="0" borderId="6" xfId="1" applyNumberFormat="1" applyFont="1" applyFill="1" applyBorder="1" applyAlignment="1"/>
    <xf numFmtId="0" fontId="4" fillId="0" borderId="0" xfId="1" applyNumberFormat="1" applyFont="1" applyFill="1" applyBorder="1" applyAlignment="1"/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0" fontId="10" fillId="0" borderId="0" xfId="0" applyFont="1" applyAlignment="1"/>
    <xf numFmtId="3" fontId="10" fillId="0" borderId="0" xfId="0" applyNumberFormat="1" applyFont="1" applyFill="1" applyBorder="1" applyAlignment="1">
      <alignment horizontal="left"/>
    </xf>
    <xf numFmtId="0" fontId="11" fillId="0" borderId="0" xfId="0" applyFont="1" applyBorder="1"/>
    <xf numFmtId="1" fontId="11" fillId="0" borderId="0" xfId="0" applyNumberFormat="1" applyFont="1"/>
    <xf numFmtId="0" fontId="11" fillId="0" borderId="0" xfId="0" applyFont="1"/>
    <xf numFmtId="3" fontId="10" fillId="0" borderId="0" xfId="0" applyNumberFormat="1" applyFont="1" applyBorder="1" applyAlignment="1">
      <alignment horizontal="right"/>
    </xf>
    <xf numFmtId="0" fontId="10" fillId="0" borderId="0" xfId="0" applyFont="1" applyFill="1" applyAlignment="1"/>
    <xf numFmtId="1" fontId="11" fillId="0" borderId="0" xfId="0" applyNumberFormat="1" applyFont="1" applyFill="1"/>
    <xf numFmtId="1" fontId="11" fillId="0" borderId="0" xfId="0" applyNumberFormat="1" applyFont="1" applyFill="1" applyBorder="1"/>
    <xf numFmtId="0" fontId="11" fillId="0" borderId="0" xfId="0" applyFont="1" applyFill="1"/>
    <xf numFmtId="1" fontId="11" fillId="0" borderId="0" xfId="0" applyNumberFormat="1" applyFont="1" applyBorder="1"/>
    <xf numFmtId="0" fontId="5" fillId="3" borderId="1" xfId="0" applyNumberFormat="1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/>
    <xf numFmtId="3" fontId="6" fillId="3" borderId="6" xfId="0" applyNumberFormat="1" applyFont="1" applyFill="1" applyBorder="1" applyAlignment="1">
      <alignment horizontal="right"/>
    </xf>
    <xf numFmtId="1" fontId="6" fillId="3" borderId="6" xfId="0" applyNumberFormat="1" applyFont="1" applyFill="1" applyBorder="1" applyAlignment="1">
      <alignment horizontal="right"/>
    </xf>
    <xf numFmtId="164" fontId="6" fillId="3" borderId="6" xfId="0" applyNumberFormat="1" applyFont="1" applyFill="1" applyBorder="1" applyAlignment="1">
      <alignment horizontal="right"/>
    </xf>
    <xf numFmtId="164" fontId="6" fillId="3" borderId="6" xfId="0" applyNumberFormat="1" applyFont="1" applyFill="1" applyBorder="1"/>
    <xf numFmtId="164" fontId="5" fillId="3" borderId="6" xfId="0" applyNumberFormat="1" applyFont="1" applyFill="1" applyBorder="1" applyAlignment="1">
      <alignment horizontal="right"/>
    </xf>
    <xf numFmtId="0" fontId="5" fillId="3" borderId="6" xfId="1" applyNumberFormat="1" applyFont="1" applyFill="1" applyBorder="1" applyAlignment="1"/>
    <xf numFmtId="164" fontId="5" fillId="3" borderId="6" xfId="0" applyNumberFormat="1" applyFont="1" applyFill="1" applyBorder="1"/>
    <xf numFmtId="0" fontId="12" fillId="0" borderId="6" xfId="0" applyFont="1" applyBorder="1"/>
    <xf numFmtId="164" fontId="12" fillId="2" borderId="6" xfId="0" applyNumberFormat="1" applyFont="1" applyFill="1" applyBorder="1" applyAlignment="1">
      <alignment horizontal="right"/>
    </xf>
    <xf numFmtId="164" fontId="6" fillId="2" borderId="6" xfId="0" applyNumberFormat="1" applyFont="1" applyFill="1" applyBorder="1" applyAlignment="1">
      <alignment horizontal="right"/>
    </xf>
    <xf numFmtId="0" fontId="12" fillId="0" borderId="6" xfId="0" applyFont="1" applyFill="1" applyBorder="1"/>
    <xf numFmtId="164" fontId="12" fillId="0" borderId="6" xfId="0" applyNumberFormat="1" applyFont="1" applyFill="1" applyBorder="1" applyAlignment="1">
      <alignment horizontal="right"/>
    </xf>
    <xf numFmtId="164" fontId="12" fillId="0" borderId="6" xfId="0" applyNumberFormat="1" applyFont="1" applyFill="1" applyBorder="1" applyAlignment="1">
      <alignment horizontal="right"/>
    </xf>
    <xf numFmtId="1" fontId="5" fillId="3" borderId="0" xfId="0" applyNumberFormat="1" applyFont="1" applyFill="1" applyBorder="1" applyAlignment="1">
      <alignment horizontal="right" vertical="top" wrapText="1"/>
    </xf>
    <xf numFmtId="1" fontId="6" fillId="0" borderId="5" xfId="0" applyNumberFormat="1" applyFont="1" applyBorder="1" applyAlignment="1">
      <alignment horizontal="right" vertical="top" wrapText="1"/>
    </xf>
    <xf numFmtId="1" fontId="5" fillId="3" borderId="4" xfId="0" applyNumberFormat="1" applyFont="1" applyFill="1" applyBorder="1" applyAlignment="1">
      <alignment horizontal="right" vertical="top" wrapText="1"/>
    </xf>
    <xf numFmtId="1" fontId="5" fillId="3" borderId="9" xfId="0" applyNumberFormat="1" applyFont="1" applyFill="1" applyBorder="1" applyAlignment="1">
      <alignment horizontal="right" vertical="top" wrapText="1"/>
    </xf>
    <xf numFmtId="1" fontId="5" fillId="3" borderId="8" xfId="0" applyNumberFormat="1" applyFont="1" applyFill="1" applyBorder="1" applyAlignment="1">
      <alignment horizontal="right" vertical="top" wrapText="1"/>
    </xf>
    <xf numFmtId="167" fontId="12" fillId="0" borderId="6" xfId="0" applyNumberFormat="1" applyFont="1" applyFill="1" applyBorder="1" applyAlignment="1">
      <alignment horizontal="right"/>
    </xf>
    <xf numFmtId="167" fontId="6" fillId="0" borderId="6" xfId="0" applyNumberFormat="1" applyFont="1" applyFill="1" applyBorder="1" applyAlignment="1">
      <alignment horizontal="right"/>
    </xf>
    <xf numFmtId="0" fontId="14" fillId="0" borderId="0" xfId="0" applyFont="1" applyBorder="1" applyAlignment="1">
      <alignment vertical="center"/>
    </xf>
    <xf numFmtId="1" fontId="5" fillId="3" borderId="9" xfId="0" applyNumberFormat="1" applyFont="1" applyFill="1" applyBorder="1" applyAlignment="1">
      <alignment horizontal="center" vertical="center"/>
    </xf>
    <xf numFmtId="1" fontId="5" fillId="3" borderId="8" xfId="0" applyNumberFormat="1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 applyAlignment="1"/>
    <xf numFmtId="0" fontId="17" fillId="0" borderId="0" xfId="0" applyFont="1" applyBorder="1"/>
    <xf numFmtId="0" fontId="18" fillId="0" borderId="0" xfId="0" applyFont="1" applyAlignment="1"/>
    <xf numFmtId="0" fontId="16" fillId="0" borderId="0" xfId="0" applyFont="1" applyAlignment="1"/>
    <xf numFmtId="3" fontId="18" fillId="0" borderId="0" xfId="0" applyNumberFormat="1" applyFont="1" applyFill="1" applyBorder="1" applyAlignment="1">
      <alignment horizontal="left"/>
    </xf>
    <xf numFmtId="0" fontId="16" fillId="0" borderId="0" xfId="0" applyFont="1" applyBorder="1"/>
    <xf numFmtId="0" fontId="18" fillId="0" borderId="0" xfId="0" applyFont="1"/>
    <xf numFmtId="3" fontId="18" fillId="0" borderId="0" xfId="0" applyNumberFormat="1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0" fontId="18" fillId="0" borderId="0" xfId="0" applyFont="1" applyFill="1" applyAlignment="1"/>
    <xf numFmtId="0" fontId="16" fillId="0" borderId="0" xfId="0" applyFont="1"/>
    <xf numFmtId="1" fontId="5" fillId="3" borderId="10" xfId="0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2"/>
  <sheetViews>
    <sheetView showGridLines="0" tabSelected="1" zoomScaleNormal="100" zoomScalePage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7" sqref="A7"/>
    </sheetView>
  </sheetViews>
  <sheetFormatPr baseColWidth="10" defaultRowHeight="12.75" x14ac:dyDescent="0.2"/>
  <cols>
    <col min="1" max="1" width="26.28515625" customWidth="1"/>
    <col min="2" max="35" width="10.7109375" customWidth="1"/>
    <col min="39" max="39" width="11.42578125" customWidth="1"/>
    <col min="45" max="45" width="16.5703125" customWidth="1"/>
  </cols>
  <sheetData>
    <row r="1" spans="1:43" ht="12.95" customHeight="1" x14ac:dyDescent="0.2">
      <c r="A1" s="75" t="s">
        <v>0</v>
      </c>
      <c r="B1" s="6"/>
      <c r="C1" s="7"/>
      <c r="D1" s="8"/>
      <c r="E1" s="8"/>
      <c r="F1" s="8"/>
      <c r="G1" s="8"/>
      <c r="H1" s="9"/>
      <c r="I1" s="8"/>
      <c r="J1" s="8"/>
      <c r="K1" s="8"/>
      <c r="L1" s="10"/>
      <c r="M1" s="10"/>
      <c r="N1" s="10"/>
      <c r="O1" s="10"/>
      <c r="P1" s="10"/>
      <c r="Q1" s="10"/>
      <c r="R1" s="11"/>
      <c r="S1" s="11"/>
      <c r="T1" s="11"/>
      <c r="U1" s="11"/>
      <c r="V1" s="11"/>
      <c r="W1" s="11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"/>
    </row>
    <row r="2" spans="1:43" ht="12" customHeight="1" x14ac:dyDescent="0.2">
      <c r="A2" s="51" t="s">
        <v>1</v>
      </c>
      <c r="B2" s="90" t="s">
        <v>2</v>
      </c>
      <c r="C2" s="91"/>
      <c r="D2" s="90">
        <v>2000</v>
      </c>
      <c r="E2" s="91"/>
      <c r="F2" s="90">
        <v>2001</v>
      </c>
      <c r="G2" s="91"/>
      <c r="H2" s="90">
        <v>2002</v>
      </c>
      <c r="I2" s="91"/>
      <c r="J2" s="90">
        <v>2003</v>
      </c>
      <c r="K2" s="91"/>
      <c r="L2" s="90">
        <v>2004</v>
      </c>
      <c r="M2" s="91"/>
      <c r="N2" s="90">
        <v>2005</v>
      </c>
      <c r="O2" s="91"/>
      <c r="P2" s="90">
        <v>2006</v>
      </c>
      <c r="Q2" s="91"/>
      <c r="R2" s="90">
        <v>2007</v>
      </c>
      <c r="S2" s="91"/>
      <c r="T2" s="90">
        <v>2008</v>
      </c>
      <c r="U2" s="91"/>
      <c r="V2" s="90">
        <v>2009</v>
      </c>
      <c r="W2" s="91"/>
      <c r="X2" s="90">
        <v>2010</v>
      </c>
      <c r="Y2" s="91"/>
      <c r="Z2" s="90">
        <v>2011</v>
      </c>
      <c r="AA2" s="91"/>
      <c r="AB2" s="90">
        <v>2012</v>
      </c>
      <c r="AC2" s="91"/>
      <c r="AD2" s="90">
        <v>2013</v>
      </c>
      <c r="AE2" s="91"/>
      <c r="AF2" s="90">
        <v>2014</v>
      </c>
      <c r="AG2" s="91"/>
      <c r="AH2" s="90">
        <v>2015</v>
      </c>
      <c r="AI2" s="91"/>
      <c r="AJ2" s="90">
        <v>2016</v>
      </c>
      <c r="AK2" s="91"/>
      <c r="AL2" s="90">
        <v>2017</v>
      </c>
      <c r="AM2" s="91"/>
      <c r="AN2" s="90">
        <v>2018</v>
      </c>
      <c r="AO2" s="91"/>
      <c r="AP2" s="90">
        <v>2019</v>
      </c>
      <c r="AQ2" s="91"/>
    </row>
    <row r="3" spans="1:43" ht="12" customHeight="1" x14ac:dyDescent="0.2">
      <c r="A3" s="52"/>
      <c r="B3" s="76" t="s">
        <v>3</v>
      </c>
      <c r="C3" s="77"/>
      <c r="D3" s="76" t="s">
        <v>3</v>
      </c>
      <c r="E3" s="77"/>
      <c r="F3" s="76" t="s">
        <v>3</v>
      </c>
      <c r="G3" s="77"/>
      <c r="H3" s="76" t="s">
        <v>3</v>
      </c>
      <c r="I3" s="77"/>
      <c r="J3" s="76" t="s">
        <v>3</v>
      </c>
      <c r="K3" s="77"/>
      <c r="L3" s="76" t="s">
        <v>3</v>
      </c>
      <c r="M3" s="77"/>
      <c r="N3" s="76" t="s">
        <v>3</v>
      </c>
      <c r="O3" s="77"/>
      <c r="P3" s="76" t="s">
        <v>3</v>
      </c>
      <c r="Q3" s="77"/>
      <c r="R3" s="76" t="s">
        <v>3</v>
      </c>
      <c r="S3" s="77"/>
      <c r="T3" s="76" t="s">
        <v>3</v>
      </c>
      <c r="U3" s="77"/>
      <c r="V3" s="76" t="s">
        <v>3</v>
      </c>
      <c r="W3" s="77"/>
      <c r="X3" s="76" t="s">
        <v>3</v>
      </c>
      <c r="Y3" s="77"/>
      <c r="Z3" s="76" t="s">
        <v>3</v>
      </c>
      <c r="AA3" s="77"/>
      <c r="AB3" s="76" t="s">
        <v>3</v>
      </c>
      <c r="AC3" s="77"/>
      <c r="AD3" s="76" t="s">
        <v>3</v>
      </c>
      <c r="AE3" s="77"/>
      <c r="AF3" s="76" t="s">
        <v>3</v>
      </c>
      <c r="AG3" s="77"/>
      <c r="AH3" s="76" t="s">
        <v>3</v>
      </c>
      <c r="AI3" s="77"/>
      <c r="AJ3" s="76" t="s">
        <v>3</v>
      </c>
      <c r="AK3" s="77"/>
      <c r="AL3" s="76" t="s">
        <v>3</v>
      </c>
      <c r="AM3" s="77"/>
      <c r="AN3" s="76" t="s">
        <v>3</v>
      </c>
      <c r="AO3" s="77"/>
      <c r="AP3" s="76" t="s">
        <v>3</v>
      </c>
      <c r="AQ3" s="77"/>
    </row>
    <row r="4" spans="1:43" ht="12" customHeight="1" x14ac:dyDescent="0.2">
      <c r="A4" s="53"/>
      <c r="B4" s="71" t="s">
        <v>4</v>
      </c>
      <c r="C4" s="72" t="s">
        <v>5</v>
      </c>
      <c r="D4" s="71" t="s">
        <v>4</v>
      </c>
      <c r="E4" s="72" t="s">
        <v>5</v>
      </c>
      <c r="F4" s="71" t="s">
        <v>4</v>
      </c>
      <c r="G4" s="72" t="s">
        <v>5</v>
      </c>
      <c r="H4" s="71" t="s">
        <v>4</v>
      </c>
      <c r="I4" s="72" t="s">
        <v>5</v>
      </c>
      <c r="J4" s="71" t="s">
        <v>4</v>
      </c>
      <c r="K4" s="72" t="s">
        <v>5</v>
      </c>
      <c r="L4" s="71" t="s">
        <v>4</v>
      </c>
      <c r="M4" s="72" t="s">
        <v>5</v>
      </c>
      <c r="N4" s="71" t="s">
        <v>4</v>
      </c>
      <c r="O4" s="72" t="s">
        <v>5</v>
      </c>
      <c r="P4" s="71" t="s">
        <v>4</v>
      </c>
      <c r="Q4" s="72" t="s">
        <v>5</v>
      </c>
      <c r="R4" s="71" t="s">
        <v>4</v>
      </c>
      <c r="S4" s="72" t="s">
        <v>5</v>
      </c>
      <c r="T4" s="71" t="s">
        <v>4</v>
      </c>
      <c r="U4" s="72" t="s">
        <v>5</v>
      </c>
      <c r="V4" s="71" t="s">
        <v>4</v>
      </c>
      <c r="W4" s="72" t="s">
        <v>5</v>
      </c>
      <c r="X4" s="71" t="s">
        <v>4</v>
      </c>
      <c r="Y4" s="72" t="s">
        <v>5</v>
      </c>
      <c r="Z4" s="71" t="s">
        <v>4</v>
      </c>
      <c r="AA4" s="72" t="s">
        <v>5</v>
      </c>
      <c r="AB4" s="71" t="s">
        <v>4</v>
      </c>
      <c r="AC4" s="72" t="s">
        <v>5</v>
      </c>
      <c r="AD4" s="68" t="s">
        <v>4</v>
      </c>
      <c r="AE4" s="70" t="s">
        <v>5</v>
      </c>
      <c r="AF4" s="71" t="s">
        <v>4</v>
      </c>
      <c r="AG4" s="72" t="s">
        <v>5</v>
      </c>
      <c r="AH4" s="71" t="s">
        <v>4</v>
      </c>
      <c r="AI4" s="72" t="s">
        <v>5</v>
      </c>
      <c r="AJ4" s="71" t="s">
        <v>4</v>
      </c>
      <c r="AK4" s="72" t="s">
        <v>5</v>
      </c>
      <c r="AL4" s="71" t="s">
        <v>4</v>
      </c>
      <c r="AM4" s="72" t="s">
        <v>5</v>
      </c>
      <c r="AN4" s="68" t="s">
        <v>4</v>
      </c>
      <c r="AO4" s="68" t="s">
        <v>5</v>
      </c>
      <c r="AP4" s="68" t="s">
        <v>4</v>
      </c>
      <c r="AQ4" s="68" t="s">
        <v>5</v>
      </c>
    </row>
    <row r="5" spans="1:43" ht="12" customHeight="1" x14ac:dyDescent="0.2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69"/>
      <c r="AE5" s="15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</row>
    <row r="6" spans="1:43" ht="12" customHeight="1" x14ac:dyDescent="0.2">
      <c r="A6" s="54" t="s">
        <v>57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</row>
    <row r="7" spans="1:43" ht="12" customHeight="1" x14ac:dyDescent="0.2">
      <c r="A7" s="16" t="s">
        <v>6</v>
      </c>
      <c r="B7" s="17">
        <v>19.3</v>
      </c>
      <c r="C7" s="17">
        <v>23007</v>
      </c>
      <c r="D7" s="18">
        <v>24</v>
      </c>
      <c r="E7" s="18">
        <v>23017</v>
      </c>
      <c r="F7" s="18">
        <v>6</v>
      </c>
      <c r="G7" s="18">
        <v>22902</v>
      </c>
      <c r="H7" s="17">
        <v>27</v>
      </c>
      <c r="I7" s="17">
        <v>22839</v>
      </c>
      <c r="J7" s="18">
        <v>118</v>
      </c>
      <c r="K7" s="18" t="s">
        <v>7</v>
      </c>
      <c r="L7" s="19">
        <v>56.523000000000003</v>
      </c>
      <c r="M7" s="19">
        <v>22640.331999999999</v>
      </c>
      <c r="N7" s="20">
        <v>326</v>
      </c>
      <c r="O7" s="20">
        <v>23055</v>
      </c>
      <c r="P7" s="21">
        <v>335</v>
      </c>
      <c r="Q7" s="19">
        <v>23929</v>
      </c>
      <c r="R7" s="20">
        <v>2454</v>
      </c>
      <c r="S7" s="20">
        <v>23193</v>
      </c>
      <c r="T7" s="20">
        <v>404</v>
      </c>
      <c r="U7" s="20">
        <v>23074</v>
      </c>
      <c r="V7" s="20">
        <v>368</v>
      </c>
      <c r="W7" s="20">
        <v>23443</v>
      </c>
      <c r="X7" s="20">
        <v>266</v>
      </c>
      <c r="Y7" s="20">
        <v>23141</v>
      </c>
      <c r="Z7" s="20">
        <v>606.1</v>
      </c>
      <c r="AA7" s="20">
        <v>26210.9</v>
      </c>
      <c r="AB7" s="20">
        <v>1837</v>
      </c>
      <c r="AC7" s="20">
        <v>23933</v>
      </c>
      <c r="AD7" s="20">
        <v>3725</v>
      </c>
      <c r="AE7" s="20">
        <v>23803</v>
      </c>
      <c r="AF7" s="20">
        <v>3054</v>
      </c>
      <c r="AG7" s="20">
        <v>22566.5</v>
      </c>
      <c r="AH7" s="20">
        <v>3767</v>
      </c>
      <c r="AI7" s="20">
        <v>23474</v>
      </c>
      <c r="AJ7" s="17">
        <v>3225</v>
      </c>
      <c r="AK7" s="17">
        <v>24781</v>
      </c>
      <c r="AL7" s="17">
        <v>2993</v>
      </c>
      <c r="AM7" s="17">
        <v>24921</v>
      </c>
      <c r="AN7" s="17" t="s">
        <v>81</v>
      </c>
      <c r="AO7" s="17" t="s">
        <v>82</v>
      </c>
      <c r="AP7" s="17" t="s">
        <v>99</v>
      </c>
      <c r="AQ7" s="17" t="s">
        <v>100</v>
      </c>
    </row>
    <row r="8" spans="1:43" ht="12" customHeight="1" x14ac:dyDescent="0.2">
      <c r="A8" s="16" t="s">
        <v>8</v>
      </c>
      <c r="B8" s="17">
        <v>1195.3</v>
      </c>
      <c r="C8" s="17">
        <v>17</v>
      </c>
      <c r="D8" s="18">
        <v>2694</v>
      </c>
      <c r="E8" s="18">
        <v>101</v>
      </c>
      <c r="F8" s="18">
        <v>3981</v>
      </c>
      <c r="G8" s="18">
        <v>151</v>
      </c>
      <c r="H8" s="17">
        <v>3808</v>
      </c>
      <c r="I8" s="17">
        <v>192</v>
      </c>
      <c r="J8" s="18">
        <v>10642</v>
      </c>
      <c r="K8" s="18">
        <v>718</v>
      </c>
      <c r="L8" s="19">
        <v>17033.085999999999</v>
      </c>
      <c r="M8" s="19">
        <v>692.80899999999997</v>
      </c>
      <c r="N8" s="20">
        <v>7300</v>
      </c>
      <c r="O8" s="20">
        <v>1877</v>
      </c>
      <c r="P8" s="16">
        <v>6918</v>
      </c>
      <c r="Q8" s="16">
        <v>3903</v>
      </c>
      <c r="R8" s="20">
        <v>6500</v>
      </c>
      <c r="S8" s="20">
        <v>6674</v>
      </c>
      <c r="T8" s="20">
        <v>6411</v>
      </c>
      <c r="U8" s="20">
        <v>8166</v>
      </c>
      <c r="V8" s="20">
        <v>5509</v>
      </c>
      <c r="W8" s="20">
        <v>9765</v>
      </c>
      <c r="X8" s="20">
        <v>6905</v>
      </c>
      <c r="Y8" s="20">
        <v>10635</v>
      </c>
      <c r="Z8" s="20">
        <v>5189.78</v>
      </c>
      <c r="AA8" s="20">
        <v>11414.75</v>
      </c>
      <c r="AB8" s="20">
        <v>5277</v>
      </c>
      <c r="AC8" s="20">
        <v>11837</v>
      </c>
      <c r="AD8" s="20">
        <v>5156</v>
      </c>
      <c r="AE8" s="20">
        <v>11442</v>
      </c>
      <c r="AF8" s="20">
        <v>4874.5</v>
      </c>
      <c r="AG8" s="20">
        <v>10505</v>
      </c>
      <c r="AH8" s="20">
        <v>4882</v>
      </c>
      <c r="AI8" s="20">
        <v>10453</v>
      </c>
      <c r="AJ8" s="17">
        <v>4965</v>
      </c>
      <c r="AK8" s="17">
        <v>10486</v>
      </c>
      <c r="AL8" s="17">
        <v>4521</v>
      </c>
      <c r="AM8" s="17">
        <v>10083</v>
      </c>
      <c r="AN8" s="17" t="s">
        <v>83</v>
      </c>
      <c r="AO8" s="17" t="s">
        <v>84</v>
      </c>
      <c r="AP8" s="17" t="s">
        <v>101</v>
      </c>
      <c r="AQ8" s="17" t="s">
        <v>102</v>
      </c>
    </row>
    <row r="9" spans="1:43" ht="12" customHeight="1" x14ac:dyDescent="0.2">
      <c r="A9" s="16" t="s">
        <v>9</v>
      </c>
      <c r="B9" s="17">
        <v>909</v>
      </c>
      <c r="C9" s="17">
        <v>25.3</v>
      </c>
      <c r="D9" s="18">
        <v>1509</v>
      </c>
      <c r="E9" s="18">
        <v>166</v>
      </c>
      <c r="F9" s="18">
        <v>677</v>
      </c>
      <c r="G9" s="18">
        <v>224</v>
      </c>
      <c r="H9" s="17">
        <v>569</v>
      </c>
      <c r="I9" s="17">
        <v>349</v>
      </c>
      <c r="J9" s="18">
        <v>1062</v>
      </c>
      <c r="K9" s="18">
        <v>882</v>
      </c>
      <c r="L9" s="19">
        <v>1379.44</v>
      </c>
      <c r="M9" s="19">
        <v>1012.2430000000001</v>
      </c>
      <c r="N9" s="20">
        <v>4275</v>
      </c>
      <c r="O9" s="20">
        <v>3210</v>
      </c>
      <c r="P9" s="16">
        <v>4011</v>
      </c>
      <c r="Q9" s="16">
        <v>3043</v>
      </c>
      <c r="R9" s="20">
        <v>4386</v>
      </c>
      <c r="S9" s="20">
        <v>2800</v>
      </c>
      <c r="T9" s="20">
        <v>3022</v>
      </c>
      <c r="U9" s="20">
        <v>1905</v>
      </c>
      <c r="V9" s="20">
        <v>5354</v>
      </c>
      <c r="W9" s="20">
        <v>1401</v>
      </c>
      <c r="X9" s="20">
        <v>2794</v>
      </c>
      <c r="Y9" s="20">
        <v>1986</v>
      </c>
      <c r="Z9" s="20">
        <v>3772.8</v>
      </c>
      <c r="AA9" s="20">
        <v>1838</v>
      </c>
      <c r="AB9" s="20">
        <v>2578</v>
      </c>
      <c r="AC9" s="20">
        <v>1759</v>
      </c>
      <c r="AD9" s="20">
        <v>1814</v>
      </c>
      <c r="AE9" s="20">
        <v>1783</v>
      </c>
      <c r="AF9" s="20">
        <v>1322.2</v>
      </c>
      <c r="AG9" s="20">
        <v>1422</v>
      </c>
      <c r="AH9" s="20">
        <v>3350</v>
      </c>
      <c r="AI9" s="20">
        <v>1582</v>
      </c>
      <c r="AJ9" s="17">
        <v>3104</v>
      </c>
      <c r="AK9" s="17">
        <v>1599</v>
      </c>
      <c r="AL9" s="17">
        <v>2862</v>
      </c>
      <c r="AM9" s="17">
        <v>1286</v>
      </c>
      <c r="AN9" s="17" t="s">
        <v>85</v>
      </c>
      <c r="AO9" s="17" t="s">
        <v>86</v>
      </c>
      <c r="AP9" s="17" t="s">
        <v>103</v>
      </c>
      <c r="AQ9" s="17" t="s">
        <v>104</v>
      </c>
    </row>
    <row r="10" spans="1:43" ht="12" customHeight="1" x14ac:dyDescent="0.2">
      <c r="A10" s="16" t="s">
        <v>10</v>
      </c>
      <c r="B10" s="17">
        <v>0.3</v>
      </c>
      <c r="C10" s="17">
        <v>4154</v>
      </c>
      <c r="D10" s="18">
        <v>31</v>
      </c>
      <c r="E10" s="18">
        <v>7370</v>
      </c>
      <c r="F10" s="18">
        <v>5</v>
      </c>
      <c r="G10" s="18">
        <v>5529</v>
      </c>
      <c r="H10" s="17">
        <v>1306</v>
      </c>
      <c r="I10" s="17">
        <v>1982</v>
      </c>
      <c r="J10" s="18">
        <v>653</v>
      </c>
      <c r="K10" s="18">
        <v>1751</v>
      </c>
      <c r="L10" s="19">
        <v>4.7640000000000002</v>
      </c>
      <c r="M10" s="19">
        <v>986.29200000000003</v>
      </c>
      <c r="N10" s="20">
        <v>2</v>
      </c>
      <c r="O10" s="20">
        <v>2041</v>
      </c>
      <c r="P10" s="16">
        <v>5</v>
      </c>
      <c r="Q10" s="16">
        <v>4507</v>
      </c>
      <c r="R10" s="20">
        <v>12</v>
      </c>
      <c r="S10" s="20">
        <v>6909</v>
      </c>
      <c r="T10" s="20">
        <v>19</v>
      </c>
      <c r="U10" s="20">
        <v>296</v>
      </c>
      <c r="V10" s="20">
        <v>4201</v>
      </c>
      <c r="W10" s="20">
        <v>55</v>
      </c>
      <c r="X10" s="20">
        <v>4145</v>
      </c>
      <c r="Y10" s="20">
        <v>220</v>
      </c>
      <c r="Z10" s="20">
        <v>5511.5</v>
      </c>
      <c r="AA10" s="20">
        <v>252</v>
      </c>
      <c r="AB10" s="20">
        <v>7352</v>
      </c>
      <c r="AC10" s="20">
        <v>120</v>
      </c>
      <c r="AD10" s="20">
        <v>61</v>
      </c>
      <c r="AE10" s="20">
        <v>640</v>
      </c>
      <c r="AF10" s="20">
        <v>3126.1</v>
      </c>
      <c r="AG10" s="20">
        <v>206.9</v>
      </c>
      <c r="AH10" s="20">
        <v>1890</v>
      </c>
      <c r="AI10" s="20">
        <v>191</v>
      </c>
      <c r="AJ10" s="17">
        <v>4666</v>
      </c>
      <c r="AK10" s="17">
        <v>54</v>
      </c>
      <c r="AL10" s="17">
        <v>1865</v>
      </c>
      <c r="AM10" s="17">
        <v>78</v>
      </c>
      <c r="AN10" s="17">
        <v>779</v>
      </c>
      <c r="AO10" s="17">
        <v>75</v>
      </c>
      <c r="AP10" s="17">
        <v>329</v>
      </c>
      <c r="AQ10" s="17">
        <v>294</v>
      </c>
    </row>
    <row r="11" spans="1:43" ht="12" customHeight="1" x14ac:dyDescent="0.2">
      <c r="A11" s="16" t="s">
        <v>11</v>
      </c>
      <c r="B11" s="17">
        <v>8158</v>
      </c>
      <c r="C11" s="17">
        <v>3266</v>
      </c>
      <c r="D11" s="18">
        <v>13992</v>
      </c>
      <c r="E11" s="18">
        <v>1606</v>
      </c>
      <c r="F11" s="18">
        <v>4905</v>
      </c>
      <c r="G11" s="18">
        <v>784</v>
      </c>
      <c r="H11" s="17">
        <v>16168</v>
      </c>
      <c r="I11" s="17">
        <v>837</v>
      </c>
      <c r="J11" s="18">
        <v>19054</v>
      </c>
      <c r="K11" s="18">
        <v>409</v>
      </c>
      <c r="L11" s="19">
        <v>15617.492</v>
      </c>
      <c r="M11" s="19">
        <v>381.37</v>
      </c>
      <c r="N11" s="20">
        <v>16970</v>
      </c>
      <c r="O11" s="20">
        <v>545</v>
      </c>
      <c r="P11" s="16">
        <v>12691</v>
      </c>
      <c r="Q11" s="16">
        <v>384</v>
      </c>
      <c r="R11" s="20">
        <v>7072</v>
      </c>
      <c r="S11" s="20">
        <v>301</v>
      </c>
      <c r="T11" s="20">
        <v>8450</v>
      </c>
      <c r="U11" s="20">
        <v>2731</v>
      </c>
      <c r="V11" s="20">
        <v>28733</v>
      </c>
      <c r="W11" s="20">
        <v>3192</v>
      </c>
      <c r="X11" s="20">
        <v>23443</v>
      </c>
      <c r="Y11" s="20">
        <v>1234</v>
      </c>
      <c r="Z11" s="20">
        <v>15787</v>
      </c>
      <c r="AA11" s="20">
        <v>567</v>
      </c>
      <c r="AB11" s="20">
        <v>18302</v>
      </c>
      <c r="AC11" s="20">
        <v>534</v>
      </c>
      <c r="AD11" s="20">
        <v>5658</v>
      </c>
      <c r="AE11" s="20">
        <v>265</v>
      </c>
      <c r="AF11" s="20">
        <v>11716.8</v>
      </c>
      <c r="AG11" s="20">
        <v>489.3</v>
      </c>
      <c r="AH11" s="20">
        <v>8536.4</v>
      </c>
      <c r="AI11" s="20">
        <v>622</v>
      </c>
      <c r="AJ11" s="17">
        <v>15147</v>
      </c>
      <c r="AK11" s="17">
        <v>1053</v>
      </c>
      <c r="AL11" s="17">
        <v>8233</v>
      </c>
      <c r="AM11" s="17">
        <v>1155</v>
      </c>
      <c r="AN11" s="17">
        <v>11571</v>
      </c>
      <c r="AO11" s="17" t="s">
        <v>87</v>
      </c>
      <c r="AP11" s="17">
        <v>12353</v>
      </c>
      <c r="AQ11" s="17" t="s">
        <v>105</v>
      </c>
    </row>
    <row r="12" spans="1:43" ht="12" customHeight="1" x14ac:dyDescent="0.2">
      <c r="A12" s="65" t="s">
        <v>68</v>
      </c>
      <c r="B12" s="17">
        <v>62483.1</v>
      </c>
      <c r="C12" s="17">
        <v>27327.8</v>
      </c>
      <c r="D12" s="18">
        <v>53880</v>
      </c>
      <c r="E12" s="18">
        <v>30829</v>
      </c>
      <c r="F12" s="18">
        <v>53099</v>
      </c>
      <c r="G12" s="18">
        <v>31245</v>
      </c>
      <c r="H12" s="17">
        <v>49907</v>
      </c>
      <c r="I12" s="17">
        <v>31187</v>
      </c>
      <c r="J12" s="18">
        <v>49597</v>
      </c>
      <c r="K12" s="18">
        <v>31866</v>
      </c>
      <c r="L12" s="19">
        <v>50875</v>
      </c>
      <c r="M12" s="22">
        <v>31461</v>
      </c>
      <c r="N12" s="23">
        <v>51709</v>
      </c>
      <c r="O12" s="23">
        <v>31913</v>
      </c>
      <c r="P12" s="23">
        <v>50487</v>
      </c>
      <c r="Q12" s="23">
        <v>33892</v>
      </c>
      <c r="R12" s="20">
        <v>54320</v>
      </c>
      <c r="S12" s="20">
        <v>37329</v>
      </c>
      <c r="T12" s="20">
        <v>56143</v>
      </c>
      <c r="U12" s="20">
        <v>41081</v>
      </c>
      <c r="V12" s="20">
        <v>57014</v>
      </c>
      <c r="W12" s="20">
        <v>44101</v>
      </c>
      <c r="X12" s="20">
        <v>58379</v>
      </c>
      <c r="Y12" s="20">
        <v>46892</v>
      </c>
      <c r="Z12" s="20">
        <v>60059</v>
      </c>
      <c r="AA12" s="20">
        <v>48872</v>
      </c>
      <c r="AB12" s="20">
        <v>62457</v>
      </c>
      <c r="AC12" s="20">
        <v>50852</v>
      </c>
      <c r="AD12" s="20">
        <v>62883.199999999997</v>
      </c>
      <c r="AE12" s="20">
        <v>51948</v>
      </c>
      <c r="AF12" s="20">
        <v>63677</v>
      </c>
      <c r="AG12" s="20">
        <v>53845</v>
      </c>
      <c r="AH12" s="20">
        <v>64231</v>
      </c>
      <c r="AI12" s="20">
        <v>55432</v>
      </c>
      <c r="AJ12" s="17">
        <v>66015</v>
      </c>
      <c r="AK12" s="17">
        <v>58200</v>
      </c>
      <c r="AL12" s="17">
        <v>67178</v>
      </c>
      <c r="AM12" s="17">
        <v>60634</v>
      </c>
      <c r="AN12" s="17" t="s">
        <v>88</v>
      </c>
      <c r="AO12" s="17" t="s">
        <v>89</v>
      </c>
      <c r="AP12" s="17" t="s">
        <v>106</v>
      </c>
      <c r="AQ12" s="17" t="s">
        <v>107</v>
      </c>
    </row>
    <row r="13" spans="1:43" ht="12" customHeight="1" x14ac:dyDescent="0.2">
      <c r="A13" s="16"/>
      <c r="B13" s="17"/>
      <c r="C13" s="17"/>
      <c r="D13" s="18"/>
      <c r="E13" s="18"/>
      <c r="F13" s="18"/>
      <c r="G13" s="18"/>
      <c r="H13" s="17"/>
      <c r="I13" s="17"/>
      <c r="J13" s="24"/>
      <c r="K13" s="24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17"/>
      <c r="AO13" s="17"/>
      <c r="AP13" s="17"/>
      <c r="AQ13" s="17"/>
    </row>
    <row r="14" spans="1:43" ht="12" customHeight="1" x14ac:dyDescent="0.2">
      <c r="A14" s="54" t="s">
        <v>67</v>
      </c>
      <c r="B14" s="57"/>
      <c r="C14" s="57"/>
      <c r="D14" s="57"/>
      <c r="E14" s="57"/>
      <c r="F14" s="57"/>
      <c r="G14" s="57"/>
      <c r="H14" s="57"/>
      <c r="I14" s="57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</row>
    <row r="15" spans="1:43" ht="12" customHeight="1" x14ac:dyDescent="0.2">
      <c r="A15" s="16" t="s">
        <v>12</v>
      </c>
      <c r="B15" s="17">
        <v>280</v>
      </c>
      <c r="C15" s="17">
        <v>7873</v>
      </c>
      <c r="D15" s="26">
        <v>830</v>
      </c>
      <c r="E15" s="26">
        <v>10818</v>
      </c>
      <c r="F15" s="26">
        <v>830</v>
      </c>
      <c r="G15" s="26">
        <v>5897</v>
      </c>
      <c r="H15" s="20">
        <v>969</v>
      </c>
      <c r="I15" s="20">
        <v>6832</v>
      </c>
      <c r="J15" s="26">
        <v>1043</v>
      </c>
      <c r="K15" s="26">
        <v>7474</v>
      </c>
      <c r="L15" s="20">
        <v>1159</v>
      </c>
      <c r="M15" s="20">
        <v>10103</v>
      </c>
      <c r="N15" s="20">
        <v>1223</v>
      </c>
      <c r="O15" s="20">
        <v>12610</v>
      </c>
      <c r="P15" s="20">
        <v>1346</v>
      </c>
      <c r="Q15" s="20">
        <v>14450</v>
      </c>
      <c r="R15" s="20">
        <v>1391</v>
      </c>
      <c r="S15" s="20">
        <v>15966</v>
      </c>
      <c r="T15" s="20">
        <f>1502517/1000</f>
        <v>1502.5170000000001</v>
      </c>
      <c r="U15" s="20">
        <v>22282</v>
      </c>
      <c r="V15" s="27">
        <v>1613</v>
      </c>
      <c r="W15" s="27">
        <v>15827</v>
      </c>
      <c r="X15" s="27">
        <v>1884.1</v>
      </c>
      <c r="Y15" s="27">
        <v>18891.099999999999</v>
      </c>
      <c r="Z15" s="27">
        <v>2345.8000000000002</v>
      </c>
      <c r="AA15" s="27">
        <v>21666</v>
      </c>
      <c r="AB15" s="27">
        <v>1991</v>
      </c>
      <c r="AC15" s="27">
        <v>19697.370999999999</v>
      </c>
      <c r="AD15" s="27">
        <v>1788.175</v>
      </c>
      <c r="AE15" s="27">
        <v>25812.633000000002</v>
      </c>
      <c r="AF15" s="27">
        <v>4638</v>
      </c>
      <c r="AG15" s="27">
        <v>23200</v>
      </c>
      <c r="AH15" s="27">
        <v>4246</v>
      </c>
      <c r="AI15" s="27">
        <v>22563</v>
      </c>
      <c r="AJ15" s="63">
        <v>4751</v>
      </c>
      <c r="AK15" s="63">
        <v>21953</v>
      </c>
      <c r="AL15" s="63">
        <v>4529</v>
      </c>
      <c r="AM15" s="63">
        <v>22579</v>
      </c>
      <c r="AN15" s="17" t="s">
        <v>90</v>
      </c>
      <c r="AO15" s="17" t="s">
        <v>91</v>
      </c>
      <c r="AP15" s="17" t="s">
        <v>108</v>
      </c>
      <c r="AQ15" s="17" t="s">
        <v>109</v>
      </c>
    </row>
    <row r="16" spans="1:43" ht="12" customHeight="1" x14ac:dyDescent="0.2">
      <c r="A16" s="16" t="s">
        <v>13</v>
      </c>
      <c r="B16" s="17">
        <v>0</v>
      </c>
      <c r="C16" s="17">
        <v>916</v>
      </c>
      <c r="D16" s="26">
        <v>0</v>
      </c>
      <c r="E16" s="26">
        <v>2325</v>
      </c>
      <c r="F16" s="26">
        <v>0</v>
      </c>
      <c r="G16" s="26">
        <v>452</v>
      </c>
      <c r="H16" s="20">
        <v>0</v>
      </c>
      <c r="I16" s="20">
        <v>567</v>
      </c>
      <c r="J16" s="26">
        <v>0</v>
      </c>
      <c r="K16" s="26">
        <v>395</v>
      </c>
      <c r="L16" s="20">
        <v>0</v>
      </c>
      <c r="M16" s="20">
        <v>377</v>
      </c>
      <c r="N16" s="20">
        <v>0</v>
      </c>
      <c r="O16" s="20">
        <v>972</v>
      </c>
      <c r="P16" s="25">
        <v>0</v>
      </c>
      <c r="Q16" s="20">
        <v>1208</v>
      </c>
      <c r="R16" s="20">
        <v>5</v>
      </c>
      <c r="S16" s="20">
        <v>1161</v>
      </c>
      <c r="T16" s="19">
        <v>0</v>
      </c>
      <c r="U16" s="20">
        <f>794872/1000</f>
        <v>794.87199999999996</v>
      </c>
      <c r="V16" s="27">
        <v>0</v>
      </c>
      <c r="W16" s="27">
        <v>331</v>
      </c>
      <c r="X16" s="27">
        <v>0</v>
      </c>
      <c r="Y16" s="27">
        <v>746.3</v>
      </c>
      <c r="Z16" s="27">
        <v>4.9000000000000004</v>
      </c>
      <c r="AA16" s="27">
        <v>572</v>
      </c>
      <c r="AB16" s="27">
        <v>34</v>
      </c>
      <c r="AC16" s="27">
        <v>517</v>
      </c>
      <c r="AD16" s="27">
        <v>62.972000000000001</v>
      </c>
      <c r="AE16" s="27">
        <v>572.76</v>
      </c>
      <c r="AF16" s="27">
        <v>36</v>
      </c>
      <c r="AG16" s="27">
        <v>632</v>
      </c>
      <c r="AH16" s="27">
        <v>56</v>
      </c>
      <c r="AI16" s="27">
        <v>661</v>
      </c>
      <c r="AJ16" s="64">
        <v>17</v>
      </c>
      <c r="AK16" s="64">
        <v>685</v>
      </c>
      <c r="AL16" s="64">
        <v>18</v>
      </c>
      <c r="AM16" s="64">
        <v>753</v>
      </c>
      <c r="AN16" s="17">
        <v>10</v>
      </c>
      <c r="AO16" s="17">
        <v>631</v>
      </c>
      <c r="AP16" s="17">
        <v>2</v>
      </c>
      <c r="AQ16" s="17">
        <v>514</v>
      </c>
    </row>
    <row r="17" spans="1:43" ht="12" customHeight="1" x14ac:dyDescent="0.2">
      <c r="A17" s="16" t="s">
        <v>14</v>
      </c>
      <c r="B17" s="17">
        <v>288</v>
      </c>
      <c r="C17" s="17">
        <v>1956</v>
      </c>
      <c r="D17" s="26">
        <v>65</v>
      </c>
      <c r="E17" s="26">
        <v>13681</v>
      </c>
      <c r="F17" s="26">
        <v>506</v>
      </c>
      <c r="G17" s="26">
        <v>6966</v>
      </c>
      <c r="H17" s="20">
        <v>176</v>
      </c>
      <c r="I17" s="20">
        <v>8613</v>
      </c>
      <c r="J17" s="26">
        <v>90</v>
      </c>
      <c r="K17" s="26">
        <v>11567</v>
      </c>
      <c r="L17" s="20">
        <v>534</v>
      </c>
      <c r="M17" s="20">
        <v>13490</v>
      </c>
      <c r="N17" s="20">
        <v>243</v>
      </c>
      <c r="O17" s="20">
        <v>12889</v>
      </c>
      <c r="P17" s="20">
        <v>299</v>
      </c>
      <c r="Q17" s="20">
        <v>11967</v>
      </c>
      <c r="R17" s="20">
        <v>338</v>
      </c>
      <c r="S17" s="20">
        <v>12697</v>
      </c>
      <c r="T17" s="20">
        <f>543493/1000</f>
        <v>543.49300000000005</v>
      </c>
      <c r="U17" s="20">
        <f>22017254/1000</f>
        <v>22017.254000000001</v>
      </c>
      <c r="V17" s="27">
        <v>575</v>
      </c>
      <c r="W17" s="27">
        <v>13993</v>
      </c>
      <c r="X17" s="27">
        <v>619.5</v>
      </c>
      <c r="Y17" s="27">
        <v>12764.9</v>
      </c>
      <c r="Z17" s="27">
        <v>1052.7</v>
      </c>
      <c r="AA17" s="27">
        <v>11431.9</v>
      </c>
      <c r="AB17" s="27">
        <v>3278</v>
      </c>
      <c r="AC17" s="27">
        <v>9664.2440000000006</v>
      </c>
      <c r="AD17" s="27">
        <v>1449.2750000000001</v>
      </c>
      <c r="AE17" s="27">
        <v>14891.919</v>
      </c>
      <c r="AF17" s="27">
        <v>2404</v>
      </c>
      <c r="AG17" s="27">
        <v>13630</v>
      </c>
      <c r="AH17" s="27">
        <v>2326</v>
      </c>
      <c r="AI17" s="27">
        <v>9174</v>
      </c>
      <c r="AJ17" s="64">
        <v>2151</v>
      </c>
      <c r="AK17" s="64">
        <v>10114</v>
      </c>
      <c r="AL17" s="64">
        <v>2716</v>
      </c>
      <c r="AM17" s="64">
        <v>9948</v>
      </c>
      <c r="AN17" s="17" t="s">
        <v>92</v>
      </c>
      <c r="AO17" s="17" t="s">
        <v>93</v>
      </c>
      <c r="AP17" s="17" t="s">
        <v>110</v>
      </c>
      <c r="AQ17" s="17" t="s">
        <v>111</v>
      </c>
    </row>
    <row r="18" spans="1:43" ht="12" customHeight="1" x14ac:dyDescent="0.2">
      <c r="A18" s="16" t="s">
        <v>15</v>
      </c>
      <c r="B18" s="17">
        <v>5.333333333333333</v>
      </c>
      <c r="C18" s="17">
        <v>6489</v>
      </c>
      <c r="D18" s="26">
        <v>0</v>
      </c>
      <c r="E18" s="26">
        <v>7825</v>
      </c>
      <c r="F18" s="26">
        <v>0</v>
      </c>
      <c r="G18" s="26">
        <v>6458</v>
      </c>
      <c r="H18" s="20">
        <v>0</v>
      </c>
      <c r="I18" s="20">
        <v>6537</v>
      </c>
      <c r="J18" s="26">
        <v>0</v>
      </c>
      <c r="K18" s="26">
        <v>6465</v>
      </c>
      <c r="L18" s="20">
        <v>0</v>
      </c>
      <c r="M18" s="20">
        <v>6232</v>
      </c>
      <c r="N18" s="20">
        <v>0</v>
      </c>
      <c r="O18" s="20">
        <v>6073</v>
      </c>
      <c r="P18" s="20">
        <v>0</v>
      </c>
      <c r="Q18" s="20">
        <v>6077</v>
      </c>
      <c r="R18" s="20">
        <v>0</v>
      </c>
      <c r="S18" s="20">
        <v>5923</v>
      </c>
      <c r="T18" s="20">
        <f>4653/1000</f>
        <v>4.6529999999999996</v>
      </c>
      <c r="U18" s="20">
        <f>5848397/1000</f>
        <v>5848.3969999999999</v>
      </c>
      <c r="V18" s="27">
        <v>3</v>
      </c>
      <c r="W18" s="27">
        <v>5646</v>
      </c>
      <c r="X18" s="27">
        <v>4.7</v>
      </c>
      <c r="Y18" s="27">
        <v>5750</v>
      </c>
      <c r="Z18" s="27">
        <v>4</v>
      </c>
      <c r="AA18" s="27">
        <v>5938.5</v>
      </c>
      <c r="AB18" s="27">
        <v>9</v>
      </c>
      <c r="AC18" s="27">
        <v>5958</v>
      </c>
      <c r="AD18" s="27">
        <v>3.1779999999999999</v>
      </c>
      <c r="AE18" s="27">
        <v>5959.7219999999998</v>
      </c>
      <c r="AF18" s="27">
        <v>1</v>
      </c>
      <c r="AG18" s="27">
        <v>6161</v>
      </c>
      <c r="AH18" s="27">
        <v>1</v>
      </c>
      <c r="AI18" s="27">
        <v>6739</v>
      </c>
      <c r="AJ18" s="64">
        <v>2</v>
      </c>
      <c r="AK18" s="64">
        <v>6612</v>
      </c>
      <c r="AL18" s="64">
        <v>2</v>
      </c>
      <c r="AM18" s="64">
        <v>6295</v>
      </c>
      <c r="AN18" s="17">
        <v>13</v>
      </c>
      <c r="AO18" s="17" t="s">
        <v>94</v>
      </c>
      <c r="AP18" s="17">
        <v>10</v>
      </c>
      <c r="AQ18" s="17" t="s">
        <v>112</v>
      </c>
    </row>
    <row r="19" spans="1:43" ht="12" customHeight="1" x14ac:dyDescent="0.2">
      <c r="A19" s="16" t="s">
        <v>16</v>
      </c>
      <c r="B19" s="17">
        <v>0</v>
      </c>
      <c r="C19" s="17">
        <v>403.33333333333331</v>
      </c>
      <c r="D19" s="26">
        <v>0</v>
      </c>
      <c r="E19" s="26">
        <v>453</v>
      </c>
      <c r="F19" s="26">
        <v>0</v>
      </c>
      <c r="G19" s="26">
        <v>268</v>
      </c>
      <c r="H19" s="20">
        <v>0</v>
      </c>
      <c r="I19" s="20">
        <v>355</v>
      </c>
      <c r="J19" s="26">
        <v>0</v>
      </c>
      <c r="K19" s="26">
        <v>389</v>
      </c>
      <c r="L19" s="20">
        <v>0</v>
      </c>
      <c r="M19" s="20">
        <v>339</v>
      </c>
      <c r="N19" s="20">
        <v>0</v>
      </c>
      <c r="O19" s="20">
        <v>254</v>
      </c>
      <c r="P19" s="20">
        <v>0</v>
      </c>
      <c r="Q19" s="20">
        <v>331</v>
      </c>
      <c r="R19" s="20">
        <v>0</v>
      </c>
      <c r="S19" s="20">
        <v>349</v>
      </c>
      <c r="T19" s="20">
        <v>0</v>
      </c>
      <c r="U19" s="20">
        <f>301210/1000</f>
        <v>301.20999999999998</v>
      </c>
      <c r="V19" s="27">
        <v>0</v>
      </c>
      <c r="W19" s="27">
        <v>267</v>
      </c>
      <c r="X19" s="27">
        <v>0</v>
      </c>
      <c r="Y19" s="27">
        <v>303.89999999999998</v>
      </c>
      <c r="Z19" s="27">
        <v>0</v>
      </c>
      <c r="AA19" s="27">
        <v>315</v>
      </c>
      <c r="AB19" s="27">
        <v>0</v>
      </c>
      <c r="AC19" s="27">
        <v>281</v>
      </c>
      <c r="AD19" s="27">
        <v>8.6069999999999993</v>
      </c>
      <c r="AE19" s="27">
        <v>226.851</v>
      </c>
      <c r="AF19" s="27">
        <v>0</v>
      </c>
      <c r="AG19" s="27">
        <v>270</v>
      </c>
      <c r="AH19" s="27">
        <v>0</v>
      </c>
      <c r="AI19" s="27">
        <v>264</v>
      </c>
      <c r="AJ19" s="64">
        <v>0</v>
      </c>
      <c r="AK19" s="64">
        <v>235</v>
      </c>
      <c r="AL19" s="64">
        <v>0</v>
      </c>
      <c r="AM19" s="64">
        <v>237</v>
      </c>
      <c r="AN19" s="17">
        <v>0</v>
      </c>
      <c r="AO19" s="17">
        <v>191</v>
      </c>
      <c r="AP19" s="17">
        <v>0</v>
      </c>
      <c r="AQ19" s="17">
        <v>166</v>
      </c>
    </row>
    <row r="20" spans="1:43" ht="12" customHeight="1" x14ac:dyDescent="0.2">
      <c r="A20" s="16" t="s">
        <v>17</v>
      </c>
      <c r="B20" s="17">
        <v>0</v>
      </c>
      <c r="C20" s="17">
        <v>4600</v>
      </c>
      <c r="D20" s="26">
        <v>0</v>
      </c>
      <c r="E20" s="26">
        <v>3921</v>
      </c>
      <c r="F20" s="26">
        <v>0</v>
      </c>
      <c r="G20" s="26">
        <v>4378</v>
      </c>
      <c r="H20" s="20">
        <v>0</v>
      </c>
      <c r="I20" s="20">
        <v>4051</v>
      </c>
      <c r="J20" s="26">
        <v>0</v>
      </c>
      <c r="K20" s="26">
        <v>3945</v>
      </c>
      <c r="L20" s="20">
        <v>0</v>
      </c>
      <c r="M20" s="20">
        <v>4211</v>
      </c>
      <c r="N20" s="20">
        <v>0</v>
      </c>
      <c r="O20" s="20">
        <v>4278</v>
      </c>
      <c r="P20" s="20">
        <v>0</v>
      </c>
      <c r="Q20" s="20">
        <v>4748</v>
      </c>
      <c r="R20" s="20">
        <v>0</v>
      </c>
      <c r="S20" s="20">
        <v>4871</v>
      </c>
      <c r="T20" s="20">
        <v>0</v>
      </c>
      <c r="U20" s="20">
        <f>4957867/1000</f>
        <v>4957.8670000000002</v>
      </c>
      <c r="V20" s="27">
        <v>0</v>
      </c>
      <c r="W20" s="27">
        <v>4745</v>
      </c>
      <c r="X20" s="27">
        <v>0.08</v>
      </c>
      <c r="Y20" s="27">
        <v>4872.1000000000004</v>
      </c>
      <c r="Z20" s="27">
        <v>0</v>
      </c>
      <c r="AA20" s="27">
        <v>5003</v>
      </c>
      <c r="AB20" s="27">
        <v>0</v>
      </c>
      <c r="AC20" s="27">
        <v>4990</v>
      </c>
      <c r="AD20" s="27">
        <v>0</v>
      </c>
      <c r="AE20" s="27">
        <v>4208.7190000000001</v>
      </c>
      <c r="AF20" s="27">
        <v>0</v>
      </c>
      <c r="AG20" s="27">
        <v>3448</v>
      </c>
      <c r="AH20" s="27">
        <v>0</v>
      </c>
      <c r="AI20" s="27">
        <v>3241</v>
      </c>
      <c r="AJ20" s="64">
        <v>0</v>
      </c>
      <c r="AK20" s="64">
        <v>2971</v>
      </c>
      <c r="AL20" s="64">
        <v>0</v>
      </c>
      <c r="AM20" s="64">
        <v>2780</v>
      </c>
      <c r="AN20" s="17">
        <v>0</v>
      </c>
      <c r="AO20" s="17" t="s">
        <v>95</v>
      </c>
      <c r="AP20" s="17">
        <v>0</v>
      </c>
      <c r="AQ20" s="17" t="s">
        <v>113</v>
      </c>
    </row>
    <row r="21" spans="1:43" ht="12" customHeight="1" x14ac:dyDescent="0.2">
      <c r="A21" s="62" t="s">
        <v>72</v>
      </c>
      <c r="B21" s="17">
        <v>10</v>
      </c>
      <c r="C21" s="17">
        <v>39942</v>
      </c>
      <c r="D21" s="26">
        <v>385</v>
      </c>
      <c r="E21" s="26">
        <v>40058</v>
      </c>
      <c r="F21" s="26">
        <v>223</v>
      </c>
      <c r="G21" s="26">
        <v>44543</v>
      </c>
      <c r="H21" s="20">
        <v>387</v>
      </c>
      <c r="I21" s="20">
        <v>43708</v>
      </c>
      <c r="J21" s="26">
        <v>663</v>
      </c>
      <c r="K21" s="26">
        <v>45971</v>
      </c>
      <c r="L21" s="20">
        <v>470</v>
      </c>
      <c r="M21" s="20">
        <v>42533</v>
      </c>
      <c r="N21" s="20">
        <v>738</v>
      </c>
      <c r="O21" s="20">
        <v>42130</v>
      </c>
      <c r="P21" s="20">
        <v>440</v>
      </c>
      <c r="Q21" s="20">
        <v>43506</v>
      </c>
      <c r="R21" s="20">
        <v>180</v>
      </c>
      <c r="S21" s="20">
        <v>50280</v>
      </c>
      <c r="T21" s="20">
        <f>61623/1000</f>
        <v>61.622999999999998</v>
      </c>
      <c r="U21" s="20">
        <v>55421</v>
      </c>
      <c r="V21" s="27">
        <v>120</v>
      </c>
      <c r="W21" s="27">
        <v>56428</v>
      </c>
      <c r="X21" s="27">
        <v>235.7</v>
      </c>
      <c r="Y21" s="27">
        <v>53933.2</v>
      </c>
      <c r="Z21" s="27">
        <v>687.2</v>
      </c>
      <c r="AA21" s="27">
        <v>54939.7</v>
      </c>
      <c r="AB21" s="27">
        <v>1876</v>
      </c>
      <c r="AC21" s="27">
        <v>55913</v>
      </c>
      <c r="AD21" s="27">
        <v>1753</v>
      </c>
      <c r="AE21" s="27">
        <v>44532</v>
      </c>
      <c r="AF21" s="27">
        <v>1389</v>
      </c>
      <c r="AG21" s="27">
        <v>46266</v>
      </c>
      <c r="AH21" s="27">
        <v>905</v>
      </c>
      <c r="AI21" s="27">
        <v>46872</v>
      </c>
      <c r="AJ21" s="64">
        <v>1416</v>
      </c>
      <c r="AK21" s="64">
        <v>45237</v>
      </c>
      <c r="AL21" s="64">
        <v>1726</v>
      </c>
      <c r="AM21" s="64">
        <v>44313</v>
      </c>
      <c r="AN21" s="17" t="s">
        <v>96</v>
      </c>
      <c r="AO21" s="17" t="s">
        <v>97</v>
      </c>
      <c r="AP21" s="17" t="s">
        <v>114</v>
      </c>
      <c r="AQ21" s="17" t="s">
        <v>115</v>
      </c>
    </row>
    <row r="22" spans="1:43" ht="12" customHeight="1" x14ac:dyDescent="0.2">
      <c r="A22" s="62" t="s">
        <v>71</v>
      </c>
      <c r="B22" s="17"/>
      <c r="C22" s="17"/>
      <c r="D22" s="26"/>
      <c r="E22" s="26"/>
      <c r="F22" s="26"/>
      <c r="G22" s="26"/>
      <c r="H22" s="20"/>
      <c r="I22" s="20"/>
      <c r="J22" s="26"/>
      <c r="K22" s="26"/>
      <c r="L22" s="20"/>
      <c r="M22" s="20"/>
      <c r="N22" s="20"/>
      <c r="O22" s="20"/>
      <c r="P22" s="20"/>
      <c r="Q22" s="20"/>
      <c r="R22" s="20">
        <v>13430</v>
      </c>
      <c r="S22" s="20">
        <v>20453</v>
      </c>
      <c r="T22" s="20">
        <v>15793</v>
      </c>
      <c r="U22" s="20">
        <v>21723</v>
      </c>
      <c r="V22" s="27">
        <v>20809</v>
      </c>
      <c r="W22" s="27">
        <v>18360</v>
      </c>
      <c r="X22" s="27">
        <v>21467.200000000001</v>
      </c>
      <c r="Y22" s="27">
        <v>15025</v>
      </c>
      <c r="Z22" s="27">
        <v>22011.200000000001</v>
      </c>
      <c r="AA22" s="27">
        <v>14904.9</v>
      </c>
      <c r="AB22" s="27">
        <v>20928</v>
      </c>
      <c r="AC22" s="27">
        <v>16387</v>
      </c>
      <c r="AD22" s="27">
        <v>19865.241000000002</v>
      </c>
      <c r="AE22" s="27">
        <v>16826.560000000001</v>
      </c>
      <c r="AF22" s="27">
        <v>19264</v>
      </c>
      <c r="AG22" s="27">
        <v>17494</v>
      </c>
      <c r="AH22" s="27">
        <v>18707</v>
      </c>
      <c r="AI22" s="27">
        <v>16558</v>
      </c>
      <c r="AJ22" s="64">
        <v>20165</v>
      </c>
      <c r="AK22" s="64">
        <v>18348</v>
      </c>
      <c r="AL22" s="64">
        <v>20841</v>
      </c>
      <c r="AM22" s="64">
        <v>14863</v>
      </c>
      <c r="AN22" s="17">
        <v>0</v>
      </c>
      <c r="AO22" s="17">
        <v>201</v>
      </c>
      <c r="AP22" s="17">
        <v>16734</v>
      </c>
      <c r="AQ22" s="17">
        <v>328</v>
      </c>
    </row>
    <row r="23" spans="1:43" ht="12" customHeight="1" x14ac:dyDescent="0.2">
      <c r="A23" s="65" t="s">
        <v>70</v>
      </c>
      <c r="B23" s="17">
        <v>0</v>
      </c>
      <c r="C23" s="17">
        <v>31401</v>
      </c>
      <c r="D23" s="26">
        <v>0</v>
      </c>
      <c r="E23" s="26">
        <v>23579</v>
      </c>
      <c r="F23" s="26">
        <v>0</v>
      </c>
      <c r="G23" s="26">
        <v>25411</v>
      </c>
      <c r="H23" s="20">
        <v>0</v>
      </c>
      <c r="I23" s="20">
        <v>25504</v>
      </c>
      <c r="J23" s="26">
        <v>15</v>
      </c>
      <c r="K23" s="26">
        <v>24850</v>
      </c>
      <c r="L23" s="20">
        <v>1</v>
      </c>
      <c r="M23" s="20">
        <v>27064</v>
      </c>
      <c r="N23" s="20">
        <v>70</v>
      </c>
      <c r="O23" s="20">
        <v>28344</v>
      </c>
      <c r="P23" s="20">
        <v>29</v>
      </c>
      <c r="Q23" s="20">
        <v>28912</v>
      </c>
      <c r="R23" s="20">
        <v>5</v>
      </c>
      <c r="S23" s="20">
        <v>32329</v>
      </c>
      <c r="T23" s="20">
        <f>2734/1000</f>
        <v>2.734</v>
      </c>
      <c r="U23" s="20">
        <f>34369743/1000</f>
        <v>34369.743000000002</v>
      </c>
      <c r="V23" s="27">
        <v>27</v>
      </c>
      <c r="W23" s="27">
        <v>33562</v>
      </c>
      <c r="X23" s="27">
        <v>11.6</v>
      </c>
      <c r="Y23" s="27">
        <v>34336.300000000003</v>
      </c>
      <c r="Z23" s="27">
        <v>89.6</v>
      </c>
      <c r="AA23" s="27">
        <v>32147</v>
      </c>
      <c r="AB23" s="27">
        <v>50</v>
      </c>
      <c r="AC23" s="27">
        <v>30403</v>
      </c>
      <c r="AD23" s="27">
        <v>83.475999999999999</v>
      </c>
      <c r="AE23" s="27">
        <v>32482.776000000002</v>
      </c>
      <c r="AF23" s="27">
        <v>0</v>
      </c>
      <c r="AG23" s="27">
        <v>0</v>
      </c>
      <c r="AH23" s="27">
        <v>0</v>
      </c>
      <c r="AI23" s="27">
        <v>594</v>
      </c>
      <c r="AJ23" s="64">
        <v>0</v>
      </c>
      <c r="AK23" s="64">
        <v>589</v>
      </c>
      <c r="AL23" s="64">
        <v>0</v>
      </c>
      <c r="AM23" s="64">
        <v>588</v>
      </c>
      <c r="AN23" s="17">
        <v>0</v>
      </c>
      <c r="AO23" s="17">
        <v>572</v>
      </c>
      <c r="AP23" s="17">
        <v>0</v>
      </c>
      <c r="AQ23" s="17">
        <v>587</v>
      </c>
    </row>
    <row r="24" spans="1:43" ht="12" customHeight="1" x14ac:dyDescent="0.2">
      <c r="A24" s="16" t="s">
        <v>18</v>
      </c>
      <c r="B24" s="17">
        <v>620</v>
      </c>
      <c r="C24" s="17">
        <v>31132</v>
      </c>
      <c r="D24" s="18">
        <v>59</v>
      </c>
      <c r="E24" s="18">
        <v>32784</v>
      </c>
      <c r="F24" s="18">
        <v>59</v>
      </c>
      <c r="G24" s="18">
        <v>37097</v>
      </c>
      <c r="H24" s="17">
        <v>132</v>
      </c>
      <c r="I24" s="17">
        <v>34395</v>
      </c>
      <c r="J24" s="26">
        <v>129</v>
      </c>
      <c r="K24" s="26">
        <v>34647</v>
      </c>
      <c r="L24" s="20">
        <v>173</v>
      </c>
      <c r="M24" s="20">
        <v>36820</v>
      </c>
      <c r="N24" s="20">
        <v>157</v>
      </c>
      <c r="O24" s="20">
        <v>37011</v>
      </c>
      <c r="P24" s="20">
        <v>168</v>
      </c>
      <c r="Q24" s="20">
        <v>40471</v>
      </c>
      <c r="R24" s="20">
        <v>180</v>
      </c>
      <c r="S24" s="20">
        <v>41616</v>
      </c>
      <c r="T24" s="20">
        <f>217513/1000</f>
        <v>217.51300000000001</v>
      </c>
      <c r="U24" s="20">
        <f>42082044/1000</f>
        <v>42082.044000000002</v>
      </c>
      <c r="V24" s="27">
        <v>249</v>
      </c>
      <c r="W24" s="27">
        <v>43629</v>
      </c>
      <c r="X24" s="27">
        <v>142.30000000000001</v>
      </c>
      <c r="Y24" s="27">
        <v>69022.8</v>
      </c>
      <c r="Z24" s="27">
        <v>334</v>
      </c>
      <c r="AA24" s="27">
        <v>70032.248999999996</v>
      </c>
      <c r="AB24" s="27">
        <v>391</v>
      </c>
      <c r="AC24" s="27">
        <v>68525.718999999997</v>
      </c>
      <c r="AD24" s="27">
        <v>582</v>
      </c>
      <c r="AE24" s="27">
        <v>73682.054999999993</v>
      </c>
      <c r="AF24" s="27">
        <v>700</v>
      </c>
      <c r="AG24" s="27">
        <v>71931</v>
      </c>
      <c r="AH24" s="27"/>
      <c r="AI24" s="27">
        <v>73344</v>
      </c>
      <c r="AJ24" s="64">
        <v>293</v>
      </c>
      <c r="AK24" s="64">
        <v>74404</v>
      </c>
      <c r="AL24" s="64">
        <v>290</v>
      </c>
      <c r="AM24" s="64">
        <v>72403</v>
      </c>
      <c r="AN24" s="17">
        <v>250</v>
      </c>
      <c r="AO24" s="17" t="s">
        <v>98</v>
      </c>
      <c r="AP24" s="17">
        <v>490</v>
      </c>
      <c r="AQ24" s="17" t="s">
        <v>116</v>
      </c>
    </row>
    <row r="25" spans="1:43" ht="12" customHeight="1" x14ac:dyDescent="0.2">
      <c r="A25" s="16"/>
      <c r="B25" s="17"/>
      <c r="C25" s="17"/>
      <c r="D25" s="29"/>
      <c r="E25" s="29"/>
      <c r="F25" s="29"/>
      <c r="G25" s="29"/>
      <c r="H25" s="30"/>
      <c r="I25" s="30"/>
      <c r="J25" s="31"/>
      <c r="K25" s="31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</row>
    <row r="26" spans="1:43" ht="12" customHeight="1" x14ac:dyDescent="0.2">
      <c r="A26" s="54" t="s">
        <v>19</v>
      </c>
      <c r="B26" s="58"/>
      <c r="C26" s="57"/>
      <c r="D26" s="57"/>
      <c r="E26" s="57"/>
      <c r="F26" s="57"/>
      <c r="G26" s="57"/>
      <c r="H26" s="57"/>
      <c r="I26" s="57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</row>
    <row r="27" spans="1:43" ht="12" customHeight="1" x14ac:dyDescent="0.2">
      <c r="A27" s="13" t="s">
        <v>20</v>
      </c>
      <c r="B27" s="17">
        <v>6.3666666666666671</v>
      </c>
      <c r="C27" s="17">
        <v>232134.13333333333</v>
      </c>
      <c r="D27" s="18">
        <v>25.190999999999999</v>
      </c>
      <c r="E27" s="18">
        <v>298922.114</v>
      </c>
      <c r="F27" s="18">
        <v>71.5</v>
      </c>
      <c r="G27" s="18">
        <v>259413.30900000001</v>
      </c>
      <c r="H27" s="17">
        <v>125.91800000000001</v>
      </c>
      <c r="I27" s="17">
        <v>295550.28000000003</v>
      </c>
      <c r="J27" s="18">
        <v>28.276000000000007</v>
      </c>
      <c r="K27" s="18">
        <v>313811.94500000001</v>
      </c>
      <c r="L27" s="17">
        <v>106.68</v>
      </c>
      <c r="M27" s="17">
        <v>279901.01199999999</v>
      </c>
      <c r="N27" s="17">
        <v>78.394999999999996</v>
      </c>
      <c r="O27" s="17">
        <v>202628.723</v>
      </c>
      <c r="P27" s="17">
        <v>70</v>
      </c>
      <c r="Q27" s="17">
        <v>257241</v>
      </c>
      <c r="R27" s="17">
        <v>197</v>
      </c>
      <c r="S27" s="17">
        <v>332775</v>
      </c>
      <c r="T27" s="17">
        <v>1170.4259999999999</v>
      </c>
      <c r="U27" s="17">
        <v>403021.72</v>
      </c>
      <c r="V27" s="17">
        <v>172.75700000000001</v>
      </c>
      <c r="W27" s="17">
        <v>377000.946</v>
      </c>
      <c r="X27" s="17">
        <v>196.80500000000001</v>
      </c>
      <c r="Y27" s="17">
        <v>336014.92099999997</v>
      </c>
      <c r="Z27" s="17">
        <v>709</v>
      </c>
      <c r="AA27" s="17">
        <v>462000</v>
      </c>
      <c r="AB27" s="17">
        <v>98</v>
      </c>
      <c r="AC27" s="17">
        <v>390305</v>
      </c>
      <c r="AD27" s="17">
        <v>167</v>
      </c>
      <c r="AE27" s="17">
        <v>436837</v>
      </c>
      <c r="AF27" s="17">
        <v>908</v>
      </c>
      <c r="AG27" s="17">
        <v>419904.554</v>
      </c>
      <c r="AH27" s="17">
        <v>1551</v>
      </c>
      <c r="AI27" s="17">
        <v>397284</v>
      </c>
      <c r="AJ27" s="17">
        <v>6490</v>
      </c>
      <c r="AK27" s="17">
        <v>484789</v>
      </c>
      <c r="AL27" s="17">
        <v>324</v>
      </c>
      <c r="AM27" s="17">
        <v>527529</v>
      </c>
      <c r="AN27" s="17">
        <v>265</v>
      </c>
      <c r="AO27" s="17" t="s">
        <v>76</v>
      </c>
      <c r="AP27" s="17">
        <v>446</v>
      </c>
      <c r="AQ27" s="17">
        <v>391120</v>
      </c>
    </row>
    <row r="28" spans="1:43" ht="12" customHeight="1" x14ac:dyDescent="0.2">
      <c r="A28" s="13" t="s">
        <v>21</v>
      </c>
      <c r="B28" s="17">
        <v>0</v>
      </c>
      <c r="C28" s="17">
        <v>3056.5333333333328</v>
      </c>
      <c r="D28" s="18">
        <v>2.95</v>
      </c>
      <c r="E28" s="18">
        <v>10434.653</v>
      </c>
      <c r="F28" s="18">
        <v>0</v>
      </c>
      <c r="G28" s="18">
        <v>2794.44</v>
      </c>
      <c r="H28" s="17">
        <v>0</v>
      </c>
      <c r="I28" s="17">
        <v>8520.5369999999984</v>
      </c>
      <c r="J28" s="18">
        <v>0</v>
      </c>
      <c r="K28" s="18">
        <v>2065.6129999999998</v>
      </c>
      <c r="L28" s="17">
        <v>0</v>
      </c>
      <c r="M28" s="17">
        <v>6577.637999999999</v>
      </c>
      <c r="N28" s="17">
        <v>0</v>
      </c>
      <c r="O28" s="17">
        <v>2779</v>
      </c>
      <c r="P28" s="17">
        <v>300</v>
      </c>
      <c r="Q28" s="17">
        <v>8754</v>
      </c>
      <c r="R28" s="17">
        <v>48</v>
      </c>
      <c r="S28" s="17">
        <v>4776</v>
      </c>
      <c r="T28" s="17">
        <v>121.51900000000001</v>
      </c>
      <c r="U28" s="17">
        <v>4000.328</v>
      </c>
      <c r="V28" s="17">
        <v>2E-3</v>
      </c>
      <c r="W28" s="17">
        <v>3648.7719999999999</v>
      </c>
      <c r="X28" s="17">
        <v>67.001000000000005</v>
      </c>
      <c r="Y28" s="17">
        <v>4718.683</v>
      </c>
      <c r="Z28" s="17">
        <v>0</v>
      </c>
      <c r="AA28" s="17">
        <v>2242</v>
      </c>
      <c r="AB28" s="17">
        <v>0</v>
      </c>
      <c r="AC28" s="17">
        <v>2444</v>
      </c>
      <c r="AD28" s="17">
        <v>51</v>
      </c>
      <c r="AE28" s="17">
        <v>10293</v>
      </c>
      <c r="AF28" s="17">
        <v>0</v>
      </c>
      <c r="AG28" s="17">
        <v>5856.0460000000003</v>
      </c>
      <c r="AH28" s="17">
        <v>4</v>
      </c>
      <c r="AI28" s="17">
        <v>4976</v>
      </c>
      <c r="AJ28" s="17">
        <v>0</v>
      </c>
      <c r="AK28" s="17">
        <v>2780</v>
      </c>
      <c r="AL28" s="17">
        <v>1</v>
      </c>
      <c r="AM28" s="17">
        <v>2834</v>
      </c>
      <c r="AN28" s="17">
        <v>0</v>
      </c>
      <c r="AO28" s="17" t="s">
        <v>77</v>
      </c>
      <c r="AP28" s="17">
        <v>1</v>
      </c>
      <c r="AQ28" s="17">
        <v>2130</v>
      </c>
    </row>
    <row r="29" spans="1:43" ht="12" customHeight="1" x14ac:dyDescent="0.2">
      <c r="A29" s="16" t="s">
        <v>22</v>
      </c>
      <c r="B29" s="17">
        <v>435.7</v>
      </c>
      <c r="C29" s="17">
        <v>44504.066666666673</v>
      </c>
      <c r="D29" s="18">
        <v>0</v>
      </c>
      <c r="E29" s="18">
        <v>74731.876999999993</v>
      </c>
      <c r="F29" s="18">
        <v>2.7040000000000002</v>
      </c>
      <c r="G29" s="18">
        <v>32750.365000000002</v>
      </c>
      <c r="H29" s="17">
        <v>30.2</v>
      </c>
      <c r="I29" s="17">
        <v>48753.911</v>
      </c>
      <c r="J29" s="18">
        <v>17.106999999999999</v>
      </c>
      <c r="K29" s="18">
        <v>37985.113999999994</v>
      </c>
      <c r="L29" s="17">
        <v>111.77500000000001</v>
      </c>
      <c r="M29" s="17">
        <v>26225.471999999998</v>
      </c>
      <c r="N29" s="17">
        <v>172.09800000000001</v>
      </c>
      <c r="O29" s="17">
        <v>14067.5</v>
      </c>
      <c r="P29" s="17">
        <v>124</v>
      </c>
      <c r="Q29" s="17">
        <v>55015</v>
      </c>
      <c r="R29" s="17">
        <v>89</v>
      </c>
      <c r="S29" s="17">
        <v>82751</v>
      </c>
      <c r="T29" s="17">
        <v>347.84</v>
      </c>
      <c r="U29" s="17">
        <v>71696.538</v>
      </c>
      <c r="V29" s="17">
        <v>233.166</v>
      </c>
      <c r="W29" s="17">
        <v>30937.388999999999</v>
      </c>
      <c r="X29" s="17">
        <v>250.48699999999999</v>
      </c>
      <c r="Y29" s="17">
        <v>71356.739000000001</v>
      </c>
      <c r="Z29" s="17">
        <v>267</v>
      </c>
      <c r="AA29" s="17">
        <v>102884</v>
      </c>
      <c r="AB29" s="17">
        <v>291</v>
      </c>
      <c r="AC29" s="17">
        <v>48532</v>
      </c>
      <c r="AD29" s="17">
        <v>534</v>
      </c>
      <c r="AE29" s="17">
        <v>61267</v>
      </c>
      <c r="AF29" s="17">
        <v>503</v>
      </c>
      <c r="AG29" s="17">
        <v>91128.657000000007</v>
      </c>
      <c r="AH29" s="17">
        <v>371</v>
      </c>
      <c r="AI29" s="17">
        <v>68988</v>
      </c>
      <c r="AJ29" s="17">
        <v>437</v>
      </c>
      <c r="AK29" s="17">
        <v>34153</v>
      </c>
      <c r="AL29" s="17">
        <v>398</v>
      </c>
      <c r="AM29" s="17">
        <v>74750</v>
      </c>
      <c r="AN29" s="17">
        <v>576</v>
      </c>
      <c r="AO29" s="17" t="s">
        <v>78</v>
      </c>
      <c r="AP29" s="17">
        <v>434</v>
      </c>
      <c r="AQ29" s="17">
        <v>49185</v>
      </c>
    </row>
    <row r="30" spans="1:43" ht="12" customHeight="1" x14ac:dyDescent="0.2">
      <c r="A30" s="16" t="s">
        <v>23</v>
      </c>
      <c r="B30" s="17">
        <v>130.93333333333331</v>
      </c>
      <c r="C30" s="17">
        <v>60885</v>
      </c>
      <c r="D30" s="18">
        <v>0.2</v>
      </c>
      <c r="E30" s="18">
        <v>45862.934000000001</v>
      </c>
      <c r="F30" s="18">
        <v>3</v>
      </c>
      <c r="G30" s="18">
        <v>52031.7</v>
      </c>
      <c r="H30" s="17">
        <v>16.617000000000001</v>
      </c>
      <c r="I30" s="17">
        <v>53513.009000000005</v>
      </c>
      <c r="J30" s="18">
        <v>6.2549999999999999</v>
      </c>
      <c r="K30" s="18">
        <v>46858.18</v>
      </c>
      <c r="L30" s="17">
        <v>0.5</v>
      </c>
      <c r="M30" s="17">
        <v>44006.867999999988</v>
      </c>
      <c r="N30" s="17">
        <v>0</v>
      </c>
      <c r="O30" s="17">
        <v>47407.722000000002</v>
      </c>
      <c r="P30" s="17">
        <v>0</v>
      </c>
      <c r="Q30" s="17">
        <v>54976</v>
      </c>
      <c r="R30" s="17">
        <v>500</v>
      </c>
      <c r="S30" s="17">
        <v>55630</v>
      </c>
      <c r="T30" s="17">
        <v>9.0009999999999994</v>
      </c>
      <c r="U30" s="17">
        <v>60396.788</v>
      </c>
      <c r="V30" s="17">
        <v>0.75</v>
      </c>
      <c r="W30" s="17">
        <v>43780.584999999999</v>
      </c>
      <c r="X30" s="17">
        <v>23.36</v>
      </c>
      <c r="Y30" s="17">
        <v>56391.044000000002</v>
      </c>
      <c r="Z30" s="17">
        <v>0</v>
      </c>
      <c r="AA30" s="17">
        <v>53932</v>
      </c>
      <c r="AB30" s="17">
        <v>5</v>
      </c>
      <c r="AC30" s="17">
        <v>47646</v>
      </c>
      <c r="AD30" s="17">
        <v>1</v>
      </c>
      <c r="AE30" s="17">
        <v>44559</v>
      </c>
      <c r="AF30" s="17">
        <v>10</v>
      </c>
      <c r="AG30" s="17">
        <v>44933.802000000003</v>
      </c>
      <c r="AH30" s="17">
        <v>7</v>
      </c>
      <c r="AI30" s="17">
        <v>48581</v>
      </c>
      <c r="AJ30" s="17">
        <v>8</v>
      </c>
      <c r="AK30" s="17">
        <v>50128</v>
      </c>
      <c r="AL30" s="17">
        <v>33</v>
      </c>
      <c r="AM30" s="17">
        <v>48915</v>
      </c>
      <c r="AN30" s="17">
        <v>6</v>
      </c>
      <c r="AO30" s="17" t="s">
        <v>79</v>
      </c>
      <c r="AP30" s="17">
        <v>9</v>
      </c>
      <c r="AQ30" s="17">
        <v>55187</v>
      </c>
    </row>
    <row r="31" spans="1:43" ht="12" customHeight="1" x14ac:dyDescent="0.2">
      <c r="A31" s="33" t="s">
        <v>24</v>
      </c>
      <c r="B31" s="17">
        <v>194.23333333333335</v>
      </c>
      <c r="C31" s="17">
        <v>60512</v>
      </c>
      <c r="D31" s="18">
        <v>68.349999999999994</v>
      </c>
      <c r="E31" s="18">
        <v>24980.975999999999</v>
      </c>
      <c r="F31" s="18">
        <v>24.253</v>
      </c>
      <c r="G31" s="18">
        <v>14687.066000000001</v>
      </c>
      <c r="H31" s="17">
        <v>495.25299999999999</v>
      </c>
      <c r="I31" s="17">
        <v>39818.661</v>
      </c>
      <c r="J31" s="18">
        <v>307.48900000000003</v>
      </c>
      <c r="K31" s="18">
        <v>121802.03200000001</v>
      </c>
      <c r="L31" s="17">
        <v>353.47899999999998</v>
      </c>
      <c r="M31" s="17">
        <v>79305.05</v>
      </c>
      <c r="N31" s="17">
        <v>533</v>
      </c>
      <c r="O31" s="17">
        <v>76095.543999999994</v>
      </c>
      <c r="P31" s="17">
        <v>171</v>
      </c>
      <c r="Q31" s="17">
        <v>56304</v>
      </c>
      <c r="R31" s="17">
        <v>73</v>
      </c>
      <c r="S31" s="17">
        <v>162271</v>
      </c>
      <c r="T31" s="17">
        <v>215.68</v>
      </c>
      <c r="U31" s="17">
        <v>118658.459</v>
      </c>
      <c r="V31" s="17">
        <v>95.971999999999994</v>
      </c>
      <c r="W31" s="17">
        <v>67464.603000000003</v>
      </c>
      <c r="X31" s="17">
        <v>103.931</v>
      </c>
      <c r="Y31" s="17">
        <v>96418.559999999998</v>
      </c>
      <c r="Z31" s="17">
        <v>102</v>
      </c>
      <c r="AA31" s="17">
        <v>132861</v>
      </c>
      <c r="AB31" s="17">
        <v>113</v>
      </c>
      <c r="AC31" s="17">
        <v>94373</v>
      </c>
      <c r="AD31" s="17">
        <v>187</v>
      </c>
      <c r="AE31" s="17">
        <v>103998</v>
      </c>
      <c r="AF31" s="17">
        <v>153</v>
      </c>
      <c r="AG31" s="17">
        <v>140921.83900000001</v>
      </c>
      <c r="AH31" s="17">
        <v>173</v>
      </c>
      <c r="AI31" s="17">
        <v>131495</v>
      </c>
      <c r="AJ31" s="17">
        <v>180</v>
      </c>
      <c r="AK31" s="17">
        <v>165869</v>
      </c>
      <c r="AL31" s="17">
        <v>189</v>
      </c>
      <c r="AM31" s="17">
        <v>155640</v>
      </c>
      <c r="AN31" s="17">
        <v>85</v>
      </c>
      <c r="AO31" s="17" t="s">
        <v>80</v>
      </c>
      <c r="AP31" s="17">
        <v>2030</v>
      </c>
      <c r="AQ31" s="17">
        <v>139672</v>
      </c>
    </row>
    <row r="32" spans="1:43" ht="12" customHeight="1" x14ac:dyDescent="0.2">
      <c r="A32" s="33"/>
      <c r="B32" s="17"/>
      <c r="C32" s="17"/>
      <c r="D32" s="18"/>
      <c r="E32" s="18"/>
      <c r="F32" s="18"/>
      <c r="G32" s="18"/>
      <c r="H32" s="17"/>
      <c r="I32" s="17"/>
      <c r="J32" s="18"/>
      <c r="K32" s="18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</row>
    <row r="33" spans="1:43" ht="12" customHeight="1" x14ac:dyDescent="0.2">
      <c r="A33" s="54" t="s">
        <v>25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</row>
    <row r="34" spans="1:43" ht="12" customHeight="1" x14ac:dyDescent="0.2">
      <c r="A34" s="13" t="s">
        <v>26</v>
      </c>
      <c r="B34" s="17">
        <v>9695.3333333333339</v>
      </c>
      <c r="C34" s="17">
        <v>8722</v>
      </c>
      <c r="D34" s="17">
        <v>818.351</v>
      </c>
      <c r="E34" s="17">
        <v>39142.425000000003</v>
      </c>
      <c r="F34" s="17">
        <v>1545.8420000000001</v>
      </c>
      <c r="G34" s="17">
        <v>22995.46</v>
      </c>
      <c r="H34" s="17">
        <v>1564.845</v>
      </c>
      <c r="I34" s="17">
        <v>26641.521000000001</v>
      </c>
      <c r="J34" s="17">
        <v>937.44899999999996</v>
      </c>
      <c r="K34" s="17">
        <v>33381.375</v>
      </c>
      <c r="L34" s="17">
        <v>1119.355</v>
      </c>
      <c r="M34" s="17">
        <v>38357.307999999997</v>
      </c>
      <c r="N34" s="17">
        <v>525.14099999999996</v>
      </c>
      <c r="O34" s="17">
        <v>20210.008000000002</v>
      </c>
      <c r="P34" s="17">
        <v>1743</v>
      </c>
      <c r="Q34" s="17">
        <v>57325</v>
      </c>
      <c r="R34" s="17">
        <v>1877</v>
      </c>
      <c r="S34" s="17">
        <v>47512</v>
      </c>
      <c r="T34" s="17">
        <v>851.67600000000004</v>
      </c>
      <c r="U34" s="17">
        <v>33242.966999999997</v>
      </c>
      <c r="V34" s="17">
        <v>1498.41</v>
      </c>
      <c r="W34" s="17">
        <v>27940.89</v>
      </c>
      <c r="X34" s="17">
        <v>498.529</v>
      </c>
      <c r="Y34" s="17">
        <v>23572.95</v>
      </c>
      <c r="Z34" s="17">
        <v>514</v>
      </c>
      <c r="AA34" s="17">
        <v>25411</v>
      </c>
      <c r="AB34" s="17">
        <v>1204</v>
      </c>
      <c r="AC34" s="17">
        <v>15562</v>
      </c>
      <c r="AD34" s="17">
        <v>3326</v>
      </c>
      <c r="AE34" s="17">
        <v>48530</v>
      </c>
      <c r="AF34" s="17">
        <v>3821</v>
      </c>
      <c r="AG34" s="17">
        <v>40161</v>
      </c>
      <c r="AH34" s="17">
        <v>4395</v>
      </c>
      <c r="AI34" s="17">
        <v>37810</v>
      </c>
      <c r="AJ34" s="17">
        <v>5245</v>
      </c>
      <c r="AK34" s="17">
        <v>104284</v>
      </c>
      <c r="AL34" s="17">
        <v>8330</v>
      </c>
      <c r="AM34" s="17">
        <v>57721</v>
      </c>
      <c r="AN34" s="17">
        <v>6915</v>
      </c>
      <c r="AO34" s="17">
        <v>19580</v>
      </c>
      <c r="AP34" s="17">
        <v>9825</v>
      </c>
      <c r="AQ34" s="17">
        <v>21238</v>
      </c>
    </row>
    <row r="35" spans="1:43" ht="11.25" customHeight="1" x14ac:dyDescent="0.2">
      <c r="A35" s="33" t="s">
        <v>27</v>
      </c>
      <c r="B35" s="17">
        <v>40882.333333333336</v>
      </c>
      <c r="C35" s="17">
        <v>124064.66666666667</v>
      </c>
      <c r="D35" s="17">
        <v>140971</v>
      </c>
      <c r="E35" s="17">
        <v>178106</v>
      </c>
      <c r="F35" s="17">
        <v>150648</v>
      </c>
      <c r="G35" s="17">
        <v>177225</v>
      </c>
      <c r="H35" s="17">
        <f>166097+2260</f>
        <v>168357</v>
      </c>
      <c r="I35" s="17">
        <v>208693</v>
      </c>
      <c r="J35" s="17">
        <v>218282</v>
      </c>
      <c r="K35" s="17">
        <v>245503</v>
      </c>
      <c r="L35" s="17">
        <f>266580+5031</f>
        <v>271611</v>
      </c>
      <c r="M35" s="34">
        <v>288462</v>
      </c>
      <c r="N35" s="17">
        <f>300685+1800</f>
        <v>302485</v>
      </c>
      <c r="O35" s="34">
        <v>313561</v>
      </c>
      <c r="P35" s="34">
        <v>284086</v>
      </c>
      <c r="Q35" s="34">
        <v>277158</v>
      </c>
      <c r="R35" s="34">
        <v>222932</v>
      </c>
      <c r="S35" s="34">
        <v>306135</v>
      </c>
      <c r="T35" s="34">
        <v>281040</v>
      </c>
      <c r="U35" s="34">
        <v>244119</v>
      </c>
      <c r="V35" s="34">
        <f>198005+2498</f>
        <v>200503</v>
      </c>
      <c r="W35" s="34">
        <v>174981</v>
      </c>
      <c r="X35" s="34">
        <v>99996</v>
      </c>
      <c r="Y35" s="34">
        <v>84438</v>
      </c>
      <c r="Z35" s="34">
        <v>101250</v>
      </c>
      <c r="AA35" s="34">
        <v>103809</v>
      </c>
      <c r="AB35" s="34">
        <v>107000</v>
      </c>
      <c r="AC35" s="34">
        <v>84151</v>
      </c>
      <c r="AD35" s="34">
        <v>147688</v>
      </c>
      <c r="AE35" s="34">
        <v>152787</v>
      </c>
      <c r="AF35" s="34">
        <v>156607</v>
      </c>
      <c r="AG35" s="34">
        <v>145490</v>
      </c>
      <c r="AH35" s="34">
        <v>113822</v>
      </c>
      <c r="AI35" s="34">
        <v>95458</v>
      </c>
      <c r="AJ35" s="34">
        <v>104264</v>
      </c>
      <c r="AK35" s="34">
        <v>96248</v>
      </c>
      <c r="AL35" s="34">
        <v>117677</v>
      </c>
      <c r="AM35" s="34">
        <v>93351</v>
      </c>
      <c r="AN35" s="34">
        <v>129861</v>
      </c>
      <c r="AO35" s="34">
        <v>81666</v>
      </c>
      <c r="AP35" s="34">
        <v>115385</v>
      </c>
      <c r="AQ35" s="34">
        <v>86379</v>
      </c>
    </row>
    <row r="36" spans="1:43" ht="12" customHeight="1" x14ac:dyDescent="0.2">
      <c r="A36" s="33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</row>
    <row r="37" spans="1:43" ht="12" customHeight="1" x14ac:dyDescent="0.2">
      <c r="A37" s="54" t="s">
        <v>28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</row>
    <row r="38" spans="1:43" ht="12" customHeight="1" x14ac:dyDescent="0.2">
      <c r="A38" s="33" t="s">
        <v>28</v>
      </c>
      <c r="B38" s="17">
        <v>489.09033333333326</v>
      </c>
      <c r="C38" s="17">
        <v>134570.04866666673</v>
      </c>
      <c r="D38" s="18">
        <v>922.5100000000001</v>
      </c>
      <c r="E38" s="18">
        <v>136228.72699999998</v>
      </c>
      <c r="F38" s="18">
        <v>595.24799999999993</v>
      </c>
      <c r="G38" s="18">
        <v>109650.74499999998</v>
      </c>
      <c r="H38" s="17">
        <v>578.89800000000002</v>
      </c>
      <c r="I38" s="17">
        <v>71212.165000000037</v>
      </c>
      <c r="J38" s="18">
        <v>641.72300000000007</v>
      </c>
      <c r="K38" s="18">
        <v>72036.702999999994</v>
      </c>
      <c r="L38" s="17">
        <v>498.51799999999997</v>
      </c>
      <c r="M38" s="17">
        <v>83154.685000000085</v>
      </c>
      <c r="N38" s="17">
        <v>603</v>
      </c>
      <c r="O38" s="17">
        <v>79127</v>
      </c>
      <c r="P38" s="17">
        <v>1116</v>
      </c>
      <c r="Q38" s="17">
        <v>85123</v>
      </c>
      <c r="R38" s="17">
        <v>779</v>
      </c>
      <c r="S38" s="17">
        <v>80923</v>
      </c>
      <c r="T38" s="17">
        <v>756.14400000000001</v>
      </c>
      <c r="U38" s="17">
        <v>67836.157000000007</v>
      </c>
      <c r="V38" s="17">
        <v>910.40899999999999</v>
      </c>
      <c r="W38" s="17">
        <v>58638.794999999998</v>
      </c>
      <c r="X38" s="17">
        <v>798.76</v>
      </c>
      <c r="Y38" s="17">
        <v>60003.838000000003</v>
      </c>
      <c r="Z38" s="17">
        <v>690</v>
      </c>
      <c r="AA38" s="17">
        <v>52257</v>
      </c>
      <c r="AB38" s="17">
        <v>769</v>
      </c>
      <c r="AC38" s="17">
        <v>47106</v>
      </c>
      <c r="AD38" s="17">
        <v>529</v>
      </c>
      <c r="AE38" s="17">
        <v>43629</v>
      </c>
      <c r="AF38" s="17">
        <v>542</v>
      </c>
      <c r="AG38" s="17">
        <v>41110</v>
      </c>
      <c r="AH38" s="17">
        <v>3081</v>
      </c>
      <c r="AI38" s="17">
        <v>36802</v>
      </c>
      <c r="AJ38" s="17">
        <v>1018</v>
      </c>
      <c r="AK38" s="17">
        <v>46067</v>
      </c>
      <c r="AL38" s="17">
        <v>1068</v>
      </c>
      <c r="AM38" s="17">
        <v>44966</v>
      </c>
      <c r="AN38" s="17">
        <v>348</v>
      </c>
      <c r="AO38" s="17">
        <v>40424</v>
      </c>
      <c r="AP38" s="17">
        <v>603</v>
      </c>
      <c r="AQ38" s="17">
        <v>42181</v>
      </c>
    </row>
    <row r="39" spans="1:43" ht="12" customHeight="1" x14ac:dyDescent="0.2">
      <c r="A39" s="16" t="s">
        <v>29</v>
      </c>
      <c r="B39" s="17">
        <v>18679.566666666666</v>
      </c>
      <c r="C39" s="17">
        <v>57765.1</v>
      </c>
      <c r="D39" s="18">
        <v>18126.853999999999</v>
      </c>
      <c r="E39" s="18">
        <v>86735.248999999996</v>
      </c>
      <c r="F39" s="18">
        <v>1942.106</v>
      </c>
      <c r="G39" s="18">
        <v>97021.891000000003</v>
      </c>
      <c r="H39" s="17">
        <v>1911.8679999999993</v>
      </c>
      <c r="I39" s="17">
        <v>103527.94199999991</v>
      </c>
      <c r="J39" s="18">
        <v>2089.7269999999999</v>
      </c>
      <c r="K39" s="18">
        <v>108685.93800000008</v>
      </c>
      <c r="L39" s="17">
        <v>2274.9380000000006</v>
      </c>
      <c r="M39" s="17">
        <v>105186.10399999998</v>
      </c>
      <c r="N39" s="17">
        <v>2953</v>
      </c>
      <c r="O39" s="17">
        <v>110957</v>
      </c>
      <c r="P39" s="17">
        <v>2865</v>
      </c>
      <c r="Q39" s="17">
        <v>123165</v>
      </c>
      <c r="R39" s="17">
        <v>3155</v>
      </c>
      <c r="S39" s="17">
        <v>119875</v>
      </c>
      <c r="T39" s="17">
        <v>4032.6080000000002</v>
      </c>
      <c r="U39" s="17">
        <v>128732.21799999999</v>
      </c>
      <c r="V39" s="17">
        <v>3797.35</v>
      </c>
      <c r="W39" s="17">
        <v>128710.694</v>
      </c>
      <c r="X39" s="17">
        <v>4460.0479999999998</v>
      </c>
      <c r="Y39" s="17">
        <v>124943.36199999999</v>
      </c>
      <c r="Z39" s="17">
        <v>3012</v>
      </c>
      <c r="AA39" s="17">
        <v>129628</v>
      </c>
      <c r="AB39" s="17">
        <v>3102</v>
      </c>
      <c r="AC39" s="17">
        <v>124871</v>
      </c>
      <c r="AD39" s="17">
        <v>1550</v>
      </c>
      <c r="AE39" s="17">
        <v>126595</v>
      </c>
      <c r="AF39" s="17">
        <v>1581</v>
      </c>
      <c r="AG39" s="17">
        <v>126150</v>
      </c>
      <c r="AH39" s="17">
        <v>1736</v>
      </c>
      <c r="AI39" s="17">
        <v>124150</v>
      </c>
      <c r="AJ39" s="17">
        <v>1296</v>
      </c>
      <c r="AK39" s="17">
        <v>123490</v>
      </c>
      <c r="AL39" s="17">
        <v>1602</v>
      </c>
      <c r="AM39" s="17">
        <v>129236</v>
      </c>
      <c r="AN39" s="17">
        <v>3457</v>
      </c>
      <c r="AO39" s="17">
        <v>128231</v>
      </c>
      <c r="AP39" s="17">
        <v>3252</v>
      </c>
      <c r="AQ39" s="17">
        <v>133205</v>
      </c>
    </row>
    <row r="40" spans="1:43" ht="12" customHeight="1" x14ac:dyDescent="0.2">
      <c r="A40" s="16"/>
      <c r="B40" s="17"/>
      <c r="C40" s="17"/>
      <c r="D40" s="18"/>
      <c r="E40" s="18"/>
      <c r="F40" s="18"/>
      <c r="G40" s="18"/>
      <c r="H40" s="17"/>
      <c r="I40" s="17"/>
      <c r="J40" s="24"/>
      <c r="K40" s="24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</row>
    <row r="41" spans="1:43" ht="12" customHeight="1" x14ac:dyDescent="0.2">
      <c r="A41" s="60" t="s">
        <v>30</v>
      </c>
      <c r="B41" s="57"/>
      <c r="C41" s="57"/>
      <c r="D41" s="57"/>
      <c r="E41" s="57"/>
      <c r="F41" s="57"/>
      <c r="G41" s="57"/>
      <c r="H41" s="57"/>
      <c r="I41" s="57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</row>
    <row r="42" spans="1:43" ht="12" customHeight="1" x14ac:dyDescent="0.2">
      <c r="A42" s="35" t="s">
        <v>31</v>
      </c>
      <c r="B42" s="17" t="s">
        <v>32</v>
      </c>
      <c r="C42" s="17" t="s">
        <v>33</v>
      </c>
      <c r="D42" s="18">
        <v>367</v>
      </c>
      <c r="E42" s="18">
        <v>9164</v>
      </c>
      <c r="F42" s="18">
        <v>2227</v>
      </c>
      <c r="G42" s="18">
        <v>7515</v>
      </c>
      <c r="H42" s="17">
        <v>905</v>
      </c>
      <c r="I42" s="17">
        <v>9937.27</v>
      </c>
      <c r="J42" s="18">
        <v>1907.366</v>
      </c>
      <c r="K42" s="18">
        <v>7747.0860000000002</v>
      </c>
      <c r="L42" s="17">
        <v>169.73400000000001</v>
      </c>
      <c r="M42" s="17">
        <v>21346</v>
      </c>
      <c r="N42" s="17">
        <v>676.41099999999994</v>
      </c>
      <c r="O42" s="17">
        <v>10974.583000000001</v>
      </c>
      <c r="P42" s="17">
        <v>759</v>
      </c>
      <c r="Q42" s="17">
        <v>10006.657999999999</v>
      </c>
      <c r="R42" s="17">
        <v>2358</v>
      </c>
      <c r="S42" s="17">
        <v>5411</v>
      </c>
      <c r="T42" s="17">
        <v>1504</v>
      </c>
      <c r="U42" s="17">
        <v>9169</v>
      </c>
      <c r="V42" s="17">
        <v>729.45</v>
      </c>
      <c r="W42" s="17">
        <v>9477</v>
      </c>
      <c r="X42" s="17">
        <v>689</v>
      </c>
      <c r="Y42" s="17">
        <v>7503</v>
      </c>
      <c r="Z42" s="17">
        <v>2849.9839999999999</v>
      </c>
      <c r="AA42" s="17">
        <v>7275.3450000000003</v>
      </c>
      <c r="AB42" s="17">
        <v>1675.56</v>
      </c>
      <c r="AC42" s="17">
        <v>5027.5</v>
      </c>
      <c r="AD42" s="17">
        <v>1322.2139999999999</v>
      </c>
      <c r="AE42" s="17">
        <v>11180.874</v>
      </c>
      <c r="AF42" s="17">
        <v>1881.9110000000001</v>
      </c>
      <c r="AG42" s="17">
        <v>6825.768</v>
      </c>
      <c r="AH42" s="17">
        <v>1168</v>
      </c>
      <c r="AI42" s="17">
        <v>6361</v>
      </c>
      <c r="AJ42" s="66">
        <v>1219</v>
      </c>
      <c r="AK42" s="66">
        <v>11059</v>
      </c>
      <c r="AL42" s="66">
        <v>445</v>
      </c>
      <c r="AM42" s="66">
        <v>11919</v>
      </c>
      <c r="AN42" s="67">
        <v>594</v>
      </c>
      <c r="AO42" s="67">
        <v>26621</v>
      </c>
      <c r="AP42" s="67">
        <v>2376.8020000000001</v>
      </c>
      <c r="AQ42" s="67">
        <v>6752.99</v>
      </c>
    </row>
    <row r="43" spans="1:43" ht="12" customHeight="1" x14ac:dyDescent="0.2">
      <c r="A43" s="35" t="s">
        <v>34</v>
      </c>
      <c r="B43" s="17" t="s">
        <v>35</v>
      </c>
      <c r="C43" s="17" t="s">
        <v>36</v>
      </c>
      <c r="D43" s="18">
        <v>141</v>
      </c>
      <c r="E43" s="18">
        <v>7857</v>
      </c>
      <c r="F43" s="18">
        <v>167</v>
      </c>
      <c r="G43" s="18">
        <v>9057</v>
      </c>
      <c r="H43" s="17">
        <v>101.65900000000001</v>
      </c>
      <c r="I43" s="17">
        <v>9094.4599999999991</v>
      </c>
      <c r="J43" s="18">
        <v>91.23</v>
      </c>
      <c r="K43" s="18">
        <v>9135</v>
      </c>
      <c r="L43" s="17">
        <v>225.495</v>
      </c>
      <c r="M43" s="17">
        <v>6480</v>
      </c>
      <c r="N43" s="17">
        <v>339.92700000000002</v>
      </c>
      <c r="O43" s="17">
        <v>10069.709000000001</v>
      </c>
      <c r="P43" s="17">
        <v>78</v>
      </c>
      <c r="Q43" s="17">
        <v>8482</v>
      </c>
      <c r="R43" s="17">
        <v>496.46</v>
      </c>
      <c r="S43" s="17">
        <v>10247</v>
      </c>
      <c r="T43" s="17">
        <v>243</v>
      </c>
      <c r="U43" s="17">
        <v>8026.0249999999996</v>
      </c>
      <c r="V43" s="17">
        <v>158</v>
      </c>
      <c r="W43" s="17">
        <v>13744</v>
      </c>
      <c r="X43" s="17">
        <v>135</v>
      </c>
      <c r="Y43" s="17">
        <v>9037</v>
      </c>
      <c r="Z43" s="17">
        <v>140.50700000000001</v>
      </c>
      <c r="AA43" s="17">
        <v>11619.447</v>
      </c>
      <c r="AB43" s="17">
        <v>24.504000000000001</v>
      </c>
      <c r="AC43" s="17">
        <v>7037.8280000000004</v>
      </c>
      <c r="AD43" s="17">
        <v>89.86699999999999</v>
      </c>
      <c r="AE43" s="17">
        <v>11709.265000000001</v>
      </c>
      <c r="AF43" s="17">
        <v>244.98599999999999</v>
      </c>
      <c r="AG43" s="17">
        <v>9082.2710000000006</v>
      </c>
      <c r="AH43" s="17">
        <v>58</v>
      </c>
      <c r="AI43" s="17">
        <v>7260</v>
      </c>
      <c r="AJ43" s="66">
        <v>45</v>
      </c>
      <c r="AK43" s="66">
        <v>10382</v>
      </c>
      <c r="AL43" s="66">
        <v>18</v>
      </c>
      <c r="AM43" s="66">
        <v>9888</v>
      </c>
      <c r="AN43" s="67">
        <v>50</v>
      </c>
      <c r="AO43" s="67">
        <v>12829</v>
      </c>
      <c r="AP43" s="67">
        <v>373.93</v>
      </c>
      <c r="AQ43" s="67">
        <v>7249.7669999999998</v>
      </c>
    </row>
    <row r="44" spans="1:43" ht="12" customHeight="1" x14ac:dyDescent="0.2">
      <c r="A44" s="35" t="s">
        <v>37</v>
      </c>
      <c r="B44" s="17" t="s">
        <v>38</v>
      </c>
      <c r="C44" s="17" t="s">
        <v>39</v>
      </c>
      <c r="D44" s="18">
        <v>62</v>
      </c>
      <c r="E44" s="18">
        <v>9322</v>
      </c>
      <c r="F44" s="18">
        <v>5</v>
      </c>
      <c r="G44" s="18">
        <v>9660.5</v>
      </c>
      <c r="H44" s="17">
        <v>23.202000000000002</v>
      </c>
      <c r="I44" s="17">
        <v>9456</v>
      </c>
      <c r="J44" s="18">
        <v>32.625999999999998</v>
      </c>
      <c r="K44" s="18">
        <v>8179</v>
      </c>
      <c r="L44" s="17">
        <v>65.260999999999996</v>
      </c>
      <c r="M44" s="17">
        <v>6341</v>
      </c>
      <c r="N44" s="17">
        <v>31.614999999999998</v>
      </c>
      <c r="O44" s="17">
        <v>9128.9089999999997</v>
      </c>
      <c r="P44" s="17">
        <v>135</v>
      </c>
      <c r="Q44" s="17">
        <v>8363</v>
      </c>
      <c r="R44" s="17">
        <v>49</v>
      </c>
      <c r="S44" s="17">
        <v>5214.8530000000001</v>
      </c>
      <c r="T44" s="17">
        <v>75</v>
      </c>
      <c r="U44" s="17">
        <v>6666</v>
      </c>
      <c r="V44" s="17">
        <v>166</v>
      </c>
      <c r="W44" s="17">
        <v>6766</v>
      </c>
      <c r="X44" s="17">
        <v>121</v>
      </c>
      <c r="Y44" s="17">
        <v>7030</v>
      </c>
      <c r="Z44" s="17">
        <v>37.770000000000003</v>
      </c>
      <c r="AA44" s="17">
        <v>5843.8829999999998</v>
      </c>
      <c r="AB44" s="17">
        <v>89.495000000000005</v>
      </c>
      <c r="AC44" s="17">
        <v>7865.4880000000003</v>
      </c>
      <c r="AD44" s="17">
        <v>100.105</v>
      </c>
      <c r="AE44" s="17">
        <v>7859.4880000000003</v>
      </c>
      <c r="AF44" s="17">
        <v>100.30500000000001</v>
      </c>
      <c r="AG44" s="17">
        <v>7621.4279999999999</v>
      </c>
      <c r="AH44" s="17">
        <v>62</v>
      </c>
      <c r="AI44" s="17">
        <v>9421</v>
      </c>
      <c r="AJ44" s="66">
        <v>7</v>
      </c>
      <c r="AK44" s="66">
        <v>8693</v>
      </c>
      <c r="AL44" s="66">
        <v>8</v>
      </c>
      <c r="AM44" s="66">
        <v>11934</v>
      </c>
      <c r="AN44" s="67">
        <v>76</v>
      </c>
      <c r="AO44" s="67">
        <v>7757</v>
      </c>
      <c r="AP44" s="67">
        <v>36.462000000000003</v>
      </c>
      <c r="AQ44" s="67">
        <v>8081.1239999999998</v>
      </c>
    </row>
    <row r="45" spans="1:43" ht="12" customHeight="1" x14ac:dyDescent="0.2">
      <c r="A45" s="35" t="s">
        <v>40</v>
      </c>
      <c r="B45" s="17" t="s">
        <v>41</v>
      </c>
      <c r="C45" s="17" t="s">
        <v>42</v>
      </c>
      <c r="D45" s="18">
        <v>22</v>
      </c>
      <c r="E45" s="18">
        <v>4703.29</v>
      </c>
      <c r="F45" s="18">
        <v>0</v>
      </c>
      <c r="G45" s="18">
        <v>2941.723</v>
      </c>
      <c r="H45" s="17">
        <v>1.9139999999999999</v>
      </c>
      <c r="I45" s="17">
        <v>3223.7089999999998</v>
      </c>
      <c r="J45" s="18">
        <v>4</v>
      </c>
      <c r="K45" s="18">
        <v>2623.4389999999999</v>
      </c>
      <c r="L45" s="17">
        <v>7.2530000000000001</v>
      </c>
      <c r="M45" s="17">
        <v>3540.9789999999998</v>
      </c>
      <c r="N45" s="17">
        <v>41.661000000000001</v>
      </c>
      <c r="O45" s="17">
        <v>2487.0439999999999</v>
      </c>
      <c r="P45" s="17">
        <v>22</v>
      </c>
      <c r="Q45" s="17">
        <v>2072.3969999999999</v>
      </c>
      <c r="R45" s="17">
        <v>44</v>
      </c>
      <c r="S45" s="17">
        <v>1270.2439999999999</v>
      </c>
      <c r="T45" s="17">
        <v>11</v>
      </c>
      <c r="U45" s="17">
        <v>1787.2650000000001</v>
      </c>
      <c r="V45" s="17">
        <v>10</v>
      </c>
      <c r="W45" s="17">
        <v>2494.8429999999998</v>
      </c>
      <c r="X45" s="17">
        <v>13</v>
      </c>
      <c r="Y45" s="17">
        <v>2505.0160000000001</v>
      </c>
      <c r="Z45" s="17">
        <v>14.505000000000001</v>
      </c>
      <c r="AA45" s="17">
        <v>2996.3789999999999</v>
      </c>
      <c r="AB45" s="17">
        <v>3.5070000000000001</v>
      </c>
      <c r="AC45" s="17">
        <v>2857.87</v>
      </c>
      <c r="AD45" s="17">
        <v>17.016999999999999</v>
      </c>
      <c r="AE45" s="17">
        <v>3773.4630000000002</v>
      </c>
      <c r="AF45" s="17">
        <v>137.202</v>
      </c>
      <c r="AG45" s="17">
        <v>3772.0329999999999</v>
      </c>
      <c r="AH45" s="17">
        <v>13</v>
      </c>
      <c r="AI45" s="17">
        <v>3064</v>
      </c>
      <c r="AJ45" s="66">
        <v>1</v>
      </c>
      <c r="AK45" s="66">
        <v>3289</v>
      </c>
      <c r="AL45" s="66">
        <v>14</v>
      </c>
      <c r="AM45" s="66">
        <v>3755</v>
      </c>
      <c r="AN45" s="67">
        <v>96</v>
      </c>
      <c r="AO45" s="67">
        <v>2321</v>
      </c>
      <c r="AP45" s="67">
        <v>24.306000000000001</v>
      </c>
      <c r="AQ45" s="67">
        <v>2959.8629999999998</v>
      </c>
    </row>
    <row r="46" spans="1:43" ht="12" customHeight="1" x14ac:dyDescent="0.2">
      <c r="A46" s="35" t="s">
        <v>43</v>
      </c>
      <c r="B46" s="17" t="s">
        <v>44</v>
      </c>
      <c r="C46" s="17" t="s">
        <v>45</v>
      </c>
      <c r="D46" s="18">
        <v>0</v>
      </c>
      <c r="E46" s="18">
        <v>4370</v>
      </c>
      <c r="F46" s="18">
        <v>1</v>
      </c>
      <c r="G46" s="18">
        <v>5925.7610000000004</v>
      </c>
      <c r="H46" s="17">
        <v>18.187999999999999</v>
      </c>
      <c r="I46" s="17">
        <v>5218.91</v>
      </c>
      <c r="J46" s="18">
        <v>41.579000000000001</v>
      </c>
      <c r="K46" s="18">
        <v>5482.7370000000001</v>
      </c>
      <c r="L46" s="17">
        <v>29.231000000000002</v>
      </c>
      <c r="M46" s="17">
        <v>4421</v>
      </c>
      <c r="N46" s="17">
        <v>22.047000000000001</v>
      </c>
      <c r="O46" s="17">
        <v>6334.5379999999996</v>
      </c>
      <c r="P46" s="17">
        <v>29</v>
      </c>
      <c r="Q46" s="17">
        <v>5603</v>
      </c>
      <c r="R46" s="17">
        <v>33</v>
      </c>
      <c r="S46" s="17">
        <v>4665</v>
      </c>
      <c r="T46" s="17">
        <v>32</v>
      </c>
      <c r="U46" s="17">
        <v>6676.4459999999999</v>
      </c>
      <c r="V46" s="17">
        <v>30</v>
      </c>
      <c r="W46" s="17">
        <v>7084.4110000000001</v>
      </c>
      <c r="X46" s="17">
        <v>73</v>
      </c>
      <c r="Y46" s="17">
        <v>7918.3410000000003</v>
      </c>
      <c r="Z46" s="17">
        <v>43.664000000000001</v>
      </c>
      <c r="AA46" s="17">
        <v>6433.5749999999998</v>
      </c>
      <c r="AB46" s="17">
        <v>46.078000000000003</v>
      </c>
      <c r="AC46" s="17">
        <v>7515.8</v>
      </c>
      <c r="AD46" s="17">
        <v>80.194999999999993</v>
      </c>
      <c r="AE46" s="17">
        <v>7536.7430000000004</v>
      </c>
      <c r="AF46" s="17">
        <v>68.876000000000005</v>
      </c>
      <c r="AG46" s="17">
        <v>5746.3329999999996</v>
      </c>
      <c r="AH46" s="17">
        <v>34</v>
      </c>
      <c r="AI46" s="17">
        <v>6422</v>
      </c>
      <c r="AJ46" s="66">
        <v>39</v>
      </c>
      <c r="AK46" s="66">
        <v>8036</v>
      </c>
      <c r="AL46" s="66">
        <v>51</v>
      </c>
      <c r="AM46" s="66">
        <v>7859</v>
      </c>
      <c r="AN46" s="67">
        <v>24</v>
      </c>
      <c r="AO46" s="67">
        <v>5085</v>
      </c>
      <c r="AP46" s="67">
        <v>28.465</v>
      </c>
      <c r="AQ46" s="67">
        <v>6134.4160000000002</v>
      </c>
    </row>
    <row r="47" spans="1:43" ht="12" customHeight="1" x14ac:dyDescent="0.2">
      <c r="A47" s="35" t="s">
        <v>46</v>
      </c>
      <c r="B47" s="17">
        <v>150.33333333333334</v>
      </c>
      <c r="C47" s="17">
        <v>11023</v>
      </c>
      <c r="D47" s="18">
        <v>23</v>
      </c>
      <c r="E47" s="18">
        <v>11996.933999999999</v>
      </c>
      <c r="F47" s="18">
        <v>25</v>
      </c>
      <c r="G47" s="18">
        <v>10604.588</v>
      </c>
      <c r="H47" s="17">
        <v>21.754000000000001</v>
      </c>
      <c r="I47" s="17">
        <v>11670.492</v>
      </c>
      <c r="J47" s="18">
        <v>44.795999999999999</v>
      </c>
      <c r="K47" s="18">
        <v>10964.129000000001</v>
      </c>
      <c r="L47" s="17">
        <v>47.292999999999999</v>
      </c>
      <c r="M47" s="17">
        <v>11935.790999999999</v>
      </c>
      <c r="N47" s="17">
        <v>162.773</v>
      </c>
      <c r="O47" s="17">
        <v>12404.543</v>
      </c>
      <c r="P47" s="17">
        <v>68</v>
      </c>
      <c r="Q47" s="17">
        <v>11299</v>
      </c>
      <c r="R47" s="17">
        <v>44</v>
      </c>
      <c r="S47" s="17">
        <v>10380</v>
      </c>
      <c r="T47" s="17">
        <v>36</v>
      </c>
      <c r="U47" s="17">
        <v>11763.822</v>
      </c>
      <c r="V47" s="17">
        <v>0.4</v>
      </c>
      <c r="W47" s="17">
        <v>13043</v>
      </c>
      <c r="X47" s="17">
        <v>58</v>
      </c>
      <c r="Y47" s="17">
        <v>13503</v>
      </c>
      <c r="Z47" s="17">
        <v>3.609</v>
      </c>
      <c r="AA47" s="17">
        <v>13267.657999999999</v>
      </c>
      <c r="AB47" s="17">
        <v>12.092000000000001</v>
      </c>
      <c r="AC47" s="17">
        <v>14598</v>
      </c>
      <c r="AD47" s="17">
        <v>30.094999999999999</v>
      </c>
      <c r="AE47" s="17">
        <v>14333.427000000001</v>
      </c>
      <c r="AF47" s="17">
        <v>12.683</v>
      </c>
      <c r="AG47" s="17">
        <v>13022.349</v>
      </c>
      <c r="AH47" s="17">
        <v>38</v>
      </c>
      <c r="AI47" s="17">
        <v>14421</v>
      </c>
      <c r="AJ47" s="66">
        <v>4</v>
      </c>
      <c r="AK47" s="66">
        <v>14904</v>
      </c>
      <c r="AL47" s="66">
        <v>28</v>
      </c>
      <c r="AM47" s="66">
        <v>14455</v>
      </c>
      <c r="AN47" s="67">
        <v>25</v>
      </c>
      <c r="AO47" s="67">
        <v>12673</v>
      </c>
      <c r="AP47" s="67">
        <v>13.398</v>
      </c>
      <c r="AQ47" s="67">
        <v>14087.695</v>
      </c>
    </row>
    <row r="48" spans="1:43" ht="12" customHeight="1" x14ac:dyDescent="0.2">
      <c r="A48" s="35" t="s">
        <v>47</v>
      </c>
      <c r="B48" s="17">
        <v>23.333333333333332</v>
      </c>
      <c r="C48" s="17">
        <v>33690.666666666664</v>
      </c>
      <c r="D48" s="18">
        <v>10</v>
      </c>
      <c r="E48" s="18">
        <v>39887.440999999999</v>
      </c>
      <c r="F48" s="18">
        <v>16</v>
      </c>
      <c r="G48" s="18">
        <v>41162</v>
      </c>
      <c r="H48" s="17">
        <v>153.99100000000001</v>
      </c>
      <c r="I48" s="17">
        <v>34293</v>
      </c>
      <c r="J48" s="18">
        <v>198.911</v>
      </c>
      <c r="K48" s="18">
        <v>35601</v>
      </c>
      <c r="L48" s="17">
        <v>132.67699999999999</v>
      </c>
      <c r="M48" s="17">
        <v>34205</v>
      </c>
      <c r="N48" s="17">
        <v>238.726</v>
      </c>
      <c r="O48" s="17">
        <v>36710</v>
      </c>
      <c r="P48" s="17">
        <v>140</v>
      </c>
      <c r="Q48" s="17">
        <v>32671.769</v>
      </c>
      <c r="R48" s="17">
        <v>158</v>
      </c>
      <c r="S48" s="17">
        <v>33225</v>
      </c>
      <c r="T48" s="17">
        <v>490</v>
      </c>
      <c r="U48" s="17">
        <v>36970</v>
      </c>
      <c r="V48" s="17">
        <v>286</v>
      </c>
      <c r="W48" s="17">
        <v>34286</v>
      </c>
      <c r="X48" s="17">
        <v>181</v>
      </c>
      <c r="Y48" s="17">
        <v>35109</v>
      </c>
      <c r="Z48" s="17">
        <v>157.29300000000001</v>
      </c>
      <c r="AA48" s="17">
        <v>35425.387000000002</v>
      </c>
      <c r="AB48" s="17">
        <v>61.225000000000001</v>
      </c>
      <c r="AC48" s="17">
        <v>34410.800000000003</v>
      </c>
      <c r="AD48" s="17">
        <v>110.13200000000001</v>
      </c>
      <c r="AE48" s="17">
        <v>35145.419000000002</v>
      </c>
      <c r="AF48" s="17">
        <v>117.623</v>
      </c>
      <c r="AG48" s="17">
        <v>31969.715</v>
      </c>
      <c r="AH48" s="17">
        <v>39</v>
      </c>
      <c r="AI48" s="17">
        <v>34018</v>
      </c>
      <c r="AJ48" s="66">
        <v>112</v>
      </c>
      <c r="AK48" s="66">
        <v>33777</v>
      </c>
      <c r="AL48" s="66">
        <v>73</v>
      </c>
      <c r="AM48" s="66">
        <v>34000</v>
      </c>
      <c r="AN48" s="67">
        <v>120</v>
      </c>
      <c r="AO48" s="67">
        <v>30014</v>
      </c>
      <c r="AP48" s="67">
        <v>63.860999999999997</v>
      </c>
      <c r="AQ48" s="67">
        <v>27775.838</v>
      </c>
    </row>
    <row r="49" spans="1:43" ht="12" customHeight="1" x14ac:dyDescent="0.2">
      <c r="A49" s="35" t="s">
        <v>48</v>
      </c>
      <c r="B49" s="17">
        <v>161</v>
      </c>
      <c r="C49" s="17">
        <v>135779.66666666666</v>
      </c>
      <c r="D49" s="18">
        <v>11</v>
      </c>
      <c r="E49" s="18">
        <v>124099</v>
      </c>
      <c r="F49" s="18">
        <v>37</v>
      </c>
      <c r="G49" s="18">
        <v>126508</v>
      </c>
      <c r="H49" s="17">
        <v>271.90600000000001</v>
      </c>
      <c r="I49" s="17">
        <v>121699</v>
      </c>
      <c r="J49" s="18">
        <v>172.98599999999999</v>
      </c>
      <c r="K49" s="18">
        <v>125582</v>
      </c>
      <c r="L49" s="17">
        <v>158.655</v>
      </c>
      <c r="M49" s="17">
        <v>125436</v>
      </c>
      <c r="N49" s="17">
        <v>187.649</v>
      </c>
      <c r="O49" s="17">
        <v>125705.675</v>
      </c>
      <c r="P49" s="17">
        <v>351</v>
      </c>
      <c r="Q49" s="17">
        <v>126092.65</v>
      </c>
      <c r="R49" s="17">
        <v>303</v>
      </c>
      <c r="S49" s="17">
        <v>131923</v>
      </c>
      <c r="T49" s="17">
        <v>424</v>
      </c>
      <c r="U49" s="17">
        <v>125213.871</v>
      </c>
      <c r="V49" s="17">
        <v>120</v>
      </c>
      <c r="W49" s="17">
        <v>129082</v>
      </c>
      <c r="X49" s="17">
        <v>255</v>
      </c>
      <c r="Y49" s="17">
        <v>130555.04700000001</v>
      </c>
      <c r="Z49" s="17">
        <v>137.87700000000001</v>
      </c>
      <c r="AA49" s="17">
        <v>129719.364</v>
      </c>
      <c r="AB49" s="17">
        <v>242.322</v>
      </c>
      <c r="AC49" s="17">
        <v>132858.6</v>
      </c>
      <c r="AD49" s="17">
        <v>111.508</v>
      </c>
      <c r="AE49" s="17">
        <v>135812.20000000001</v>
      </c>
      <c r="AF49" s="17">
        <v>231.27699999999999</v>
      </c>
      <c r="AG49" s="17">
        <v>133524.514</v>
      </c>
      <c r="AH49" s="17">
        <v>205</v>
      </c>
      <c r="AI49" s="17">
        <v>143983</v>
      </c>
      <c r="AJ49" s="66">
        <v>163</v>
      </c>
      <c r="AK49" s="66">
        <v>145984</v>
      </c>
      <c r="AL49" s="66">
        <v>158</v>
      </c>
      <c r="AM49" s="66">
        <v>143965</v>
      </c>
      <c r="AN49" s="67">
        <v>314</v>
      </c>
      <c r="AO49" s="67">
        <v>143242</v>
      </c>
      <c r="AP49" s="67">
        <v>428.37799999999999</v>
      </c>
      <c r="AQ49" s="67">
        <v>144136.37299999999</v>
      </c>
    </row>
    <row r="50" spans="1:43" ht="12" customHeight="1" x14ac:dyDescent="0.2">
      <c r="A50" s="35" t="s">
        <v>49</v>
      </c>
      <c r="B50" s="17">
        <v>84.666666666666671</v>
      </c>
      <c r="C50" s="17">
        <v>77896</v>
      </c>
      <c r="D50" s="18">
        <v>0</v>
      </c>
      <c r="E50" s="18">
        <v>72334</v>
      </c>
      <c r="F50" s="18">
        <v>0</v>
      </c>
      <c r="G50" s="18">
        <v>73428.455000000002</v>
      </c>
      <c r="H50" s="17">
        <v>7.6680000000000001</v>
      </c>
      <c r="I50" s="17">
        <v>74326</v>
      </c>
      <c r="J50" s="18">
        <v>22.201000000000001</v>
      </c>
      <c r="K50" s="18">
        <v>72178.341</v>
      </c>
      <c r="L50" s="17">
        <v>28</v>
      </c>
      <c r="M50" s="17">
        <v>73538</v>
      </c>
      <c r="N50" s="17">
        <v>61.015000000000001</v>
      </c>
      <c r="O50" s="17">
        <v>74220</v>
      </c>
      <c r="P50" s="17">
        <v>31</v>
      </c>
      <c r="Q50" s="17">
        <v>74068</v>
      </c>
      <c r="R50" s="17">
        <v>8</v>
      </c>
      <c r="S50" s="17">
        <v>78233.504000000001</v>
      </c>
      <c r="T50" s="17">
        <v>4</v>
      </c>
      <c r="U50" s="17">
        <v>82144.038</v>
      </c>
      <c r="V50" s="17">
        <v>1.1000000000000001</v>
      </c>
      <c r="W50" s="17">
        <v>80772</v>
      </c>
      <c r="X50" s="17">
        <v>8</v>
      </c>
      <c r="Y50" s="17">
        <v>79889</v>
      </c>
      <c r="Z50" s="17">
        <v>9.3249999999999993</v>
      </c>
      <c r="AA50" s="17">
        <v>79394.835999999996</v>
      </c>
      <c r="AB50" s="17">
        <v>4.9000000000000002E-2</v>
      </c>
      <c r="AC50" s="17">
        <v>78558</v>
      </c>
      <c r="AD50" s="17">
        <v>2.9990000000000001</v>
      </c>
      <c r="AE50" s="17">
        <v>82901.023000000001</v>
      </c>
      <c r="AF50" s="17">
        <v>7.2839999999999998</v>
      </c>
      <c r="AG50" s="17">
        <v>85412.388000000006</v>
      </c>
      <c r="AH50" s="17">
        <v>0</v>
      </c>
      <c r="AI50" s="17">
        <v>88619</v>
      </c>
      <c r="AJ50" s="66">
        <v>12</v>
      </c>
      <c r="AK50" s="66">
        <v>91310</v>
      </c>
      <c r="AL50" s="66">
        <v>37</v>
      </c>
      <c r="AM50" s="66">
        <v>93842</v>
      </c>
      <c r="AN50" s="67">
        <v>21</v>
      </c>
      <c r="AO50" s="67">
        <v>96509</v>
      </c>
      <c r="AP50" s="67">
        <v>43.308</v>
      </c>
      <c r="AQ50" s="67">
        <v>96702.118000000002</v>
      </c>
    </row>
    <row r="51" spans="1:43" ht="12" customHeight="1" x14ac:dyDescent="0.2">
      <c r="A51" s="35"/>
      <c r="B51" s="17"/>
      <c r="C51" s="17"/>
      <c r="D51" s="18"/>
      <c r="E51" s="18"/>
      <c r="F51" s="18"/>
      <c r="G51" s="18"/>
      <c r="H51" s="17"/>
      <c r="I51" s="17"/>
      <c r="J51" s="24"/>
      <c r="K51" s="24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</row>
    <row r="52" spans="1:43" ht="12" customHeight="1" x14ac:dyDescent="0.2">
      <c r="A52" s="60" t="s">
        <v>50</v>
      </c>
      <c r="B52" s="61"/>
      <c r="C52" s="57"/>
      <c r="D52" s="57"/>
      <c r="E52" s="57"/>
      <c r="F52" s="57"/>
      <c r="G52" s="57"/>
      <c r="H52" s="57"/>
      <c r="I52" s="57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</row>
    <row r="53" spans="1:43" ht="12" customHeight="1" x14ac:dyDescent="0.2">
      <c r="A53" s="35" t="s">
        <v>59</v>
      </c>
      <c r="B53" s="17">
        <v>71</v>
      </c>
      <c r="C53" s="17">
        <v>1710.3333333333333</v>
      </c>
      <c r="D53" s="20">
        <v>21</v>
      </c>
      <c r="E53" s="20">
        <v>6089</v>
      </c>
      <c r="F53" s="20">
        <v>0</v>
      </c>
      <c r="G53" s="20">
        <v>7590</v>
      </c>
      <c r="H53" s="20">
        <v>58</v>
      </c>
      <c r="I53" s="20">
        <v>6538</v>
      </c>
      <c r="J53" s="18">
        <v>0</v>
      </c>
      <c r="K53" s="18">
        <v>7197</v>
      </c>
      <c r="L53" s="17">
        <v>25</v>
      </c>
      <c r="M53" s="17">
        <v>8313</v>
      </c>
      <c r="N53" s="17">
        <v>70</v>
      </c>
      <c r="O53" s="17">
        <v>5877</v>
      </c>
      <c r="P53" s="17">
        <v>4</v>
      </c>
      <c r="Q53" s="17">
        <v>5411</v>
      </c>
      <c r="R53" s="17">
        <v>25</v>
      </c>
      <c r="S53" s="17">
        <v>8398</v>
      </c>
      <c r="T53" s="17">
        <v>132</v>
      </c>
      <c r="U53" s="17">
        <v>5970</v>
      </c>
      <c r="V53" s="17">
        <v>1216</v>
      </c>
      <c r="W53" s="17">
        <v>2458</v>
      </c>
      <c r="X53" s="17">
        <v>64</v>
      </c>
      <c r="Y53" s="17">
        <v>5626</v>
      </c>
      <c r="Z53" s="17">
        <v>15</v>
      </c>
      <c r="AA53" s="17">
        <v>3508</v>
      </c>
      <c r="AB53" s="17">
        <v>0.7</v>
      </c>
      <c r="AC53" s="17">
        <v>4510.4030000000002</v>
      </c>
      <c r="AD53" s="17">
        <v>3</v>
      </c>
      <c r="AE53" s="17">
        <v>9568</v>
      </c>
      <c r="AF53" s="17">
        <v>1.2</v>
      </c>
      <c r="AG53" s="17">
        <v>5951</v>
      </c>
      <c r="AH53" s="17">
        <v>0.871</v>
      </c>
      <c r="AI53" s="17">
        <v>10002.422</v>
      </c>
      <c r="AJ53" s="17">
        <v>0</v>
      </c>
      <c r="AK53" s="66">
        <v>4177</v>
      </c>
      <c r="AL53" s="17">
        <v>19</v>
      </c>
      <c r="AM53" s="66">
        <v>3589</v>
      </c>
      <c r="AN53" s="17">
        <v>169</v>
      </c>
      <c r="AO53" s="67">
        <v>1905</v>
      </c>
      <c r="AP53" s="74">
        <v>422.86900000000003</v>
      </c>
      <c r="AQ53" s="73">
        <v>2302.8090000000002</v>
      </c>
    </row>
    <row r="54" spans="1:43" ht="12" customHeight="1" x14ac:dyDescent="0.2">
      <c r="A54" s="35" t="s">
        <v>60</v>
      </c>
      <c r="B54" s="17">
        <v>862.33333333333337</v>
      </c>
      <c r="C54" s="17">
        <v>3443.6666666666665</v>
      </c>
      <c r="D54" s="20">
        <v>0</v>
      </c>
      <c r="E54" s="20">
        <v>4756</v>
      </c>
      <c r="F54" s="20">
        <v>1</v>
      </c>
      <c r="G54" s="20">
        <v>6668</v>
      </c>
      <c r="H54" s="20">
        <v>151</v>
      </c>
      <c r="I54" s="20">
        <v>7872</v>
      </c>
      <c r="J54" s="18">
        <v>0</v>
      </c>
      <c r="K54" s="18">
        <v>5778</v>
      </c>
      <c r="L54" s="17">
        <v>29</v>
      </c>
      <c r="M54" s="17">
        <v>9981</v>
      </c>
      <c r="N54" s="17">
        <v>6</v>
      </c>
      <c r="O54" s="17">
        <v>3401</v>
      </c>
      <c r="P54" s="17">
        <v>1</v>
      </c>
      <c r="Q54" s="17">
        <v>8692</v>
      </c>
      <c r="R54" s="17">
        <v>50</v>
      </c>
      <c r="S54" s="17">
        <v>6127</v>
      </c>
      <c r="T54" s="17">
        <v>2</v>
      </c>
      <c r="U54" s="17">
        <v>7095</v>
      </c>
      <c r="V54" s="17">
        <v>1</v>
      </c>
      <c r="W54" s="17">
        <v>3822</v>
      </c>
      <c r="X54" s="17">
        <v>581</v>
      </c>
      <c r="Y54" s="17">
        <v>3277</v>
      </c>
      <c r="Z54" s="17">
        <v>1</v>
      </c>
      <c r="AA54" s="17">
        <v>3902</v>
      </c>
      <c r="AB54" s="17">
        <v>22.285</v>
      </c>
      <c r="AC54" s="17">
        <v>2354.4879999999998</v>
      </c>
      <c r="AD54" s="17">
        <v>345</v>
      </c>
      <c r="AE54" s="17">
        <v>2584</v>
      </c>
      <c r="AF54" s="17">
        <v>41.7</v>
      </c>
      <c r="AG54" s="17">
        <v>2724</v>
      </c>
      <c r="AH54" s="17">
        <v>150.767</v>
      </c>
      <c r="AI54" s="17">
        <v>2776.8490000000002</v>
      </c>
      <c r="AJ54" s="17">
        <v>31</v>
      </c>
      <c r="AK54" s="17">
        <v>6976</v>
      </c>
      <c r="AL54" s="17">
        <v>7</v>
      </c>
      <c r="AM54" s="66">
        <v>3145</v>
      </c>
      <c r="AN54" s="17">
        <v>48</v>
      </c>
      <c r="AO54" s="67">
        <v>4741</v>
      </c>
      <c r="AP54" s="74">
        <v>73.988</v>
      </c>
      <c r="AQ54" s="73">
        <v>6244.152</v>
      </c>
    </row>
    <row r="55" spans="1:43" ht="12" customHeight="1" x14ac:dyDescent="0.2">
      <c r="A55" s="35" t="s">
        <v>51</v>
      </c>
      <c r="B55" s="17">
        <v>0</v>
      </c>
      <c r="C55" s="17">
        <v>206.33333333333334</v>
      </c>
      <c r="D55" s="20">
        <v>0</v>
      </c>
      <c r="E55" s="20">
        <v>119</v>
      </c>
      <c r="F55" s="20">
        <v>0</v>
      </c>
      <c r="G55" s="20">
        <v>22</v>
      </c>
      <c r="H55" s="20">
        <v>0</v>
      </c>
      <c r="I55" s="20">
        <v>719</v>
      </c>
      <c r="J55" s="18">
        <v>0</v>
      </c>
      <c r="K55" s="18">
        <v>245</v>
      </c>
      <c r="L55" s="17">
        <v>0</v>
      </c>
      <c r="M55" s="17">
        <v>823</v>
      </c>
      <c r="N55" s="17">
        <v>0</v>
      </c>
      <c r="O55" s="17">
        <v>97</v>
      </c>
      <c r="P55" s="17">
        <v>8</v>
      </c>
      <c r="Q55" s="17">
        <v>204</v>
      </c>
      <c r="R55" s="17">
        <v>0</v>
      </c>
      <c r="S55" s="17">
        <v>923</v>
      </c>
      <c r="T55" s="17">
        <v>0</v>
      </c>
      <c r="U55" s="17">
        <v>334</v>
      </c>
      <c r="V55" s="17">
        <v>0</v>
      </c>
      <c r="W55" s="17">
        <v>147</v>
      </c>
      <c r="X55" s="17">
        <v>0</v>
      </c>
      <c r="Y55" s="17">
        <v>130</v>
      </c>
      <c r="Z55" s="17">
        <v>2</v>
      </c>
      <c r="AA55" s="17">
        <v>485</v>
      </c>
      <c r="AB55" s="17">
        <v>0</v>
      </c>
      <c r="AC55" s="17">
        <v>92.251999999999995</v>
      </c>
      <c r="AD55" s="17">
        <v>0</v>
      </c>
      <c r="AE55" s="17">
        <v>216</v>
      </c>
      <c r="AF55" s="17">
        <v>1.1000000000000001</v>
      </c>
      <c r="AG55" s="17">
        <v>496</v>
      </c>
      <c r="AH55" s="17">
        <v>0</v>
      </c>
      <c r="AI55" s="17">
        <v>254.60400000000001</v>
      </c>
      <c r="AJ55" s="17">
        <v>0</v>
      </c>
      <c r="AK55" s="17">
        <v>407</v>
      </c>
      <c r="AL55" s="17">
        <v>0</v>
      </c>
      <c r="AM55" s="66">
        <v>7</v>
      </c>
      <c r="AN55" s="17">
        <v>0</v>
      </c>
      <c r="AO55" s="67">
        <v>2</v>
      </c>
      <c r="AP55" s="74">
        <v>0</v>
      </c>
      <c r="AQ55" s="73">
        <v>1.403</v>
      </c>
    </row>
    <row r="56" spans="1:43" ht="12" customHeight="1" x14ac:dyDescent="0.2">
      <c r="A56" s="35" t="s">
        <v>61</v>
      </c>
      <c r="B56" s="17">
        <v>402</v>
      </c>
      <c r="C56" s="17">
        <v>35700</v>
      </c>
      <c r="D56" s="20">
        <v>41</v>
      </c>
      <c r="E56" s="20">
        <v>42392</v>
      </c>
      <c r="F56" s="20">
        <v>7</v>
      </c>
      <c r="G56" s="20">
        <v>43442</v>
      </c>
      <c r="H56" s="20">
        <v>26</v>
      </c>
      <c r="I56" s="20">
        <v>41513</v>
      </c>
      <c r="J56" s="18">
        <v>7</v>
      </c>
      <c r="K56" s="18">
        <v>40922</v>
      </c>
      <c r="L56" s="17">
        <v>9</v>
      </c>
      <c r="M56" s="17">
        <v>39521</v>
      </c>
      <c r="N56" s="17">
        <v>41</v>
      </c>
      <c r="O56" s="17">
        <v>40352</v>
      </c>
      <c r="P56" s="17">
        <v>48</v>
      </c>
      <c r="Q56" s="17">
        <v>41194</v>
      </c>
      <c r="R56" s="17">
        <v>31</v>
      </c>
      <c r="S56" s="17">
        <v>38964</v>
      </c>
      <c r="T56" s="17">
        <v>61</v>
      </c>
      <c r="U56" s="17">
        <v>39897</v>
      </c>
      <c r="V56" s="17">
        <v>162</v>
      </c>
      <c r="W56" s="17">
        <v>39918</v>
      </c>
      <c r="X56" s="17">
        <v>115</v>
      </c>
      <c r="Y56" s="17">
        <v>39155</v>
      </c>
      <c r="Z56" s="17">
        <v>54</v>
      </c>
      <c r="AA56" s="17">
        <v>39562</v>
      </c>
      <c r="AB56" s="17">
        <v>107.306</v>
      </c>
      <c r="AC56" s="17">
        <v>37613.440000000002</v>
      </c>
      <c r="AD56" s="17">
        <v>227</v>
      </c>
      <c r="AE56" s="17">
        <v>37009</v>
      </c>
      <c r="AF56" s="17">
        <v>168.5</v>
      </c>
      <c r="AG56" s="17">
        <v>36885</v>
      </c>
      <c r="AH56" s="17">
        <v>67.281000000000006</v>
      </c>
      <c r="AI56" s="17">
        <v>39063.663</v>
      </c>
      <c r="AJ56" s="17">
        <v>96</v>
      </c>
      <c r="AK56" s="17">
        <v>38411</v>
      </c>
      <c r="AL56" s="17">
        <v>25</v>
      </c>
      <c r="AM56" s="66">
        <v>37245</v>
      </c>
      <c r="AN56" s="17">
        <v>16</v>
      </c>
      <c r="AO56" s="67">
        <v>37037</v>
      </c>
      <c r="AP56" s="74">
        <v>151</v>
      </c>
      <c r="AQ56" s="73">
        <v>36812.222000000002</v>
      </c>
    </row>
    <row r="57" spans="1:43" ht="12" customHeight="1" x14ac:dyDescent="0.2">
      <c r="A57" s="35" t="s">
        <v>62</v>
      </c>
      <c r="B57" s="17">
        <v>36.666666666666664</v>
      </c>
      <c r="C57" s="17">
        <v>3953.6666666666665</v>
      </c>
      <c r="D57" s="20">
        <v>0</v>
      </c>
      <c r="E57" s="20">
        <v>2453</v>
      </c>
      <c r="F57" s="20">
        <v>10</v>
      </c>
      <c r="G57" s="20">
        <v>2889</v>
      </c>
      <c r="H57" s="20">
        <v>0</v>
      </c>
      <c r="I57" s="20">
        <v>2270</v>
      </c>
      <c r="J57" s="18">
        <v>1</v>
      </c>
      <c r="K57" s="18">
        <v>2443</v>
      </c>
      <c r="L57" s="17">
        <v>1</v>
      </c>
      <c r="M57" s="17">
        <v>2480</v>
      </c>
      <c r="N57" s="17">
        <v>0</v>
      </c>
      <c r="O57" s="17">
        <v>2394</v>
      </c>
      <c r="P57" s="17">
        <v>13</v>
      </c>
      <c r="Q57" s="17">
        <v>2654</v>
      </c>
      <c r="R57" s="17">
        <v>2</v>
      </c>
      <c r="S57" s="17">
        <v>2694</v>
      </c>
      <c r="T57" s="17">
        <v>3</v>
      </c>
      <c r="U57" s="17">
        <v>2860</v>
      </c>
      <c r="V57" s="17">
        <v>6</v>
      </c>
      <c r="W57" s="17">
        <v>2945</v>
      </c>
      <c r="X57" s="17">
        <v>4</v>
      </c>
      <c r="Y57" s="17">
        <v>3460</v>
      </c>
      <c r="Z57" s="17">
        <v>6</v>
      </c>
      <c r="AA57" s="17">
        <v>3225</v>
      </c>
      <c r="AB57" s="17">
        <v>10.374000000000001</v>
      </c>
      <c r="AC57" s="17">
        <v>4118.71</v>
      </c>
      <c r="AD57" s="17">
        <v>0</v>
      </c>
      <c r="AE57" s="17">
        <v>3520</v>
      </c>
      <c r="AF57" s="17">
        <v>1.6</v>
      </c>
      <c r="AG57" s="17">
        <v>3797</v>
      </c>
      <c r="AH57" s="17">
        <v>0.41499999999999998</v>
      </c>
      <c r="AI57" s="17">
        <v>3304.578</v>
      </c>
      <c r="AJ57" s="17">
        <v>1</v>
      </c>
      <c r="AK57" s="17">
        <v>3745</v>
      </c>
      <c r="AL57" s="17">
        <v>37</v>
      </c>
      <c r="AM57" s="66">
        <v>3276</v>
      </c>
      <c r="AN57" s="17">
        <v>29</v>
      </c>
      <c r="AO57" s="67">
        <v>3461</v>
      </c>
      <c r="AP57" s="74">
        <v>1.4750000000000001</v>
      </c>
      <c r="AQ57" s="73">
        <v>3356.1509999999998</v>
      </c>
    </row>
    <row r="58" spans="1:43" ht="12" customHeight="1" x14ac:dyDescent="0.2">
      <c r="A58" s="35" t="s">
        <v>63</v>
      </c>
      <c r="B58" s="17">
        <v>11.333333333333334</v>
      </c>
      <c r="C58" s="17">
        <v>9984.6666666666661</v>
      </c>
      <c r="D58" s="17">
        <v>3</v>
      </c>
      <c r="E58" s="17">
        <v>9261</v>
      </c>
      <c r="F58" s="17">
        <v>0</v>
      </c>
      <c r="G58" s="17">
        <v>8845</v>
      </c>
      <c r="H58" s="17">
        <v>0</v>
      </c>
      <c r="I58" s="17">
        <v>9096</v>
      </c>
      <c r="J58" s="18">
        <v>0</v>
      </c>
      <c r="K58" s="18">
        <v>8669</v>
      </c>
      <c r="L58" s="17">
        <v>0</v>
      </c>
      <c r="M58" s="17">
        <v>9231</v>
      </c>
      <c r="N58" s="17">
        <v>1</v>
      </c>
      <c r="O58" s="17">
        <v>8580</v>
      </c>
      <c r="P58" s="17">
        <v>7</v>
      </c>
      <c r="Q58" s="17">
        <v>9420</v>
      </c>
      <c r="R58" s="17">
        <v>13</v>
      </c>
      <c r="S58" s="17">
        <v>9003</v>
      </c>
      <c r="T58" s="17">
        <v>53</v>
      </c>
      <c r="U58" s="17">
        <v>9708</v>
      </c>
      <c r="V58" s="17">
        <v>48</v>
      </c>
      <c r="W58" s="17">
        <v>9260</v>
      </c>
      <c r="X58" s="17">
        <v>27</v>
      </c>
      <c r="Y58" s="17">
        <v>9067</v>
      </c>
      <c r="Z58" s="17">
        <v>65</v>
      </c>
      <c r="AA58" s="17">
        <v>9042</v>
      </c>
      <c r="AB58" s="17">
        <v>37.335999999999999</v>
      </c>
      <c r="AC58" s="17">
        <v>8883.6939999999995</v>
      </c>
      <c r="AD58" s="17">
        <v>5</v>
      </c>
      <c r="AE58" s="17">
        <v>9363</v>
      </c>
      <c r="AF58" s="17">
        <v>13</v>
      </c>
      <c r="AG58" s="17">
        <v>8923</v>
      </c>
      <c r="AH58" s="17">
        <v>17.937000000000001</v>
      </c>
      <c r="AI58" s="17">
        <v>8762.1540000000005</v>
      </c>
      <c r="AJ58" s="17">
        <v>56</v>
      </c>
      <c r="AK58" s="17">
        <v>8686</v>
      </c>
      <c r="AL58" s="17">
        <v>1</v>
      </c>
      <c r="AM58" s="66">
        <v>8273</v>
      </c>
      <c r="AN58" s="17">
        <v>22</v>
      </c>
      <c r="AO58" s="67">
        <v>8118</v>
      </c>
      <c r="AP58" s="74">
        <v>8.8999999999999996E-2</v>
      </c>
      <c r="AQ58" s="73">
        <v>8766.1890000000003</v>
      </c>
    </row>
    <row r="59" spans="1:43" ht="12" customHeight="1" x14ac:dyDescent="0.2">
      <c r="A59" s="35" t="s">
        <v>64</v>
      </c>
      <c r="B59" s="17">
        <v>64.666666666666671</v>
      </c>
      <c r="C59" s="17">
        <v>17478.666666666668</v>
      </c>
      <c r="D59" s="17">
        <v>2</v>
      </c>
      <c r="E59" s="17">
        <v>17225</v>
      </c>
      <c r="F59" s="17">
        <v>37</v>
      </c>
      <c r="G59" s="17">
        <v>16728</v>
      </c>
      <c r="H59" s="17">
        <v>4</v>
      </c>
      <c r="I59" s="17">
        <v>17184</v>
      </c>
      <c r="J59" s="18">
        <v>5</v>
      </c>
      <c r="K59" s="18">
        <v>16660</v>
      </c>
      <c r="L59" s="17">
        <v>42</v>
      </c>
      <c r="M59" s="17">
        <v>15712</v>
      </c>
      <c r="N59" s="17">
        <v>19</v>
      </c>
      <c r="O59" s="17">
        <v>16113</v>
      </c>
      <c r="P59" s="17">
        <v>1</v>
      </c>
      <c r="Q59" s="17">
        <v>16222</v>
      </c>
      <c r="R59" s="17">
        <v>8</v>
      </c>
      <c r="S59" s="17">
        <v>14080</v>
      </c>
      <c r="T59" s="17">
        <v>58</v>
      </c>
      <c r="U59" s="17">
        <v>14346</v>
      </c>
      <c r="V59" s="17">
        <v>58</v>
      </c>
      <c r="W59" s="17">
        <v>15473</v>
      </c>
      <c r="X59" s="17">
        <v>33</v>
      </c>
      <c r="Y59" s="17">
        <v>16397</v>
      </c>
      <c r="Z59" s="17">
        <v>7939</v>
      </c>
      <c r="AA59" s="17">
        <v>16463</v>
      </c>
      <c r="AB59" s="17">
        <v>21.41</v>
      </c>
      <c r="AC59" s="17">
        <v>16125.852000000001</v>
      </c>
      <c r="AD59" s="17">
        <v>0</v>
      </c>
      <c r="AE59" s="17">
        <v>16159</v>
      </c>
      <c r="AF59" s="17">
        <v>3.8</v>
      </c>
      <c r="AG59" s="17">
        <v>16444</v>
      </c>
      <c r="AH59" s="66">
        <v>14.228999999999999</v>
      </c>
      <c r="AI59" s="66">
        <v>16607.523000000001</v>
      </c>
      <c r="AJ59" s="17">
        <v>7</v>
      </c>
      <c r="AK59" s="66">
        <v>17116</v>
      </c>
      <c r="AL59" s="17">
        <v>11</v>
      </c>
      <c r="AM59" s="66">
        <v>20056</v>
      </c>
      <c r="AN59" s="17">
        <v>11</v>
      </c>
      <c r="AO59" s="67">
        <v>19546</v>
      </c>
      <c r="AP59" s="74">
        <v>3.4</v>
      </c>
      <c r="AQ59" s="73">
        <v>21018.276000000002</v>
      </c>
    </row>
    <row r="60" spans="1:43" ht="12" customHeight="1" x14ac:dyDescent="0.2">
      <c r="A60" s="35"/>
      <c r="B60" s="17"/>
      <c r="C60" s="17"/>
      <c r="D60" s="18"/>
      <c r="E60" s="18"/>
      <c r="F60" s="18"/>
      <c r="G60" s="18"/>
      <c r="H60" s="17"/>
      <c r="I60" s="17"/>
      <c r="J60" s="18"/>
      <c r="K60" s="18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</row>
    <row r="61" spans="1:43" ht="12" customHeight="1" x14ac:dyDescent="0.2">
      <c r="A61" s="60" t="s">
        <v>52</v>
      </c>
      <c r="B61" s="58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</row>
    <row r="62" spans="1:43" ht="12" customHeight="1" x14ac:dyDescent="0.2">
      <c r="A62" s="35" t="s">
        <v>53</v>
      </c>
      <c r="B62" s="17">
        <v>3498.6666666666665</v>
      </c>
      <c r="C62" s="17">
        <v>1494294</v>
      </c>
      <c r="D62" s="18">
        <v>7470</v>
      </c>
      <c r="E62" s="18">
        <v>1464552</v>
      </c>
      <c r="F62" s="18">
        <v>7359</v>
      </c>
      <c r="G62" s="18">
        <v>1421051</v>
      </c>
      <c r="H62" s="17">
        <v>4926</v>
      </c>
      <c r="I62" s="17">
        <v>1370051</v>
      </c>
      <c r="J62" s="18">
        <v>7016</v>
      </c>
      <c r="K62" s="18">
        <v>1409879</v>
      </c>
      <c r="L62" s="17">
        <v>9913</v>
      </c>
      <c r="M62" s="17">
        <v>1360286</v>
      </c>
      <c r="N62" s="17">
        <v>11771</v>
      </c>
      <c r="O62" s="17">
        <v>1348274</v>
      </c>
      <c r="P62" s="17">
        <v>15125</v>
      </c>
      <c r="Q62" s="17">
        <v>1287362</v>
      </c>
      <c r="R62" s="17">
        <v>12748</v>
      </c>
      <c r="S62" s="17">
        <v>1346110</v>
      </c>
      <c r="T62" s="17">
        <v>13369</v>
      </c>
      <c r="U62" s="17">
        <v>1307144</v>
      </c>
      <c r="V62" s="17">
        <v>13247</v>
      </c>
      <c r="W62" s="17">
        <v>1360033</v>
      </c>
      <c r="X62" s="17">
        <v>14231</v>
      </c>
      <c r="Y62" s="17">
        <v>1368625</v>
      </c>
      <c r="Z62" s="17">
        <v>14735</v>
      </c>
      <c r="AA62" s="17">
        <v>1315727</v>
      </c>
      <c r="AB62" s="17">
        <v>10567</v>
      </c>
      <c r="AC62" s="17">
        <v>1309341</v>
      </c>
      <c r="AD62" s="17">
        <v>10727</v>
      </c>
      <c r="AE62" s="17">
        <v>1271667</v>
      </c>
      <c r="AF62" s="17">
        <v>8289</v>
      </c>
      <c r="AG62" s="17">
        <v>1267948</v>
      </c>
      <c r="AH62" s="17">
        <v>6908</v>
      </c>
      <c r="AI62" s="17">
        <v>1252993</v>
      </c>
      <c r="AJ62" s="17">
        <v>7072</v>
      </c>
      <c r="AK62" s="17">
        <v>1223128</v>
      </c>
      <c r="AL62" s="17">
        <v>8186</v>
      </c>
      <c r="AM62" s="17">
        <v>1228347</v>
      </c>
      <c r="AN62" s="17">
        <v>7315</v>
      </c>
      <c r="AO62" s="17">
        <v>1159138</v>
      </c>
      <c r="AP62" s="17">
        <v>7537</v>
      </c>
      <c r="AQ62" s="17">
        <v>1156915</v>
      </c>
    </row>
    <row r="63" spans="1:43" ht="12" customHeight="1" x14ac:dyDescent="0.2">
      <c r="A63" s="35" t="s">
        <v>54</v>
      </c>
      <c r="B63" s="17">
        <v>7590</v>
      </c>
      <c r="C63" s="17">
        <v>76835</v>
      </c>
      <c r="D63" s="18">
        <v>5174</v>
      </c>
      <c r="E63" s="18">
        <v>177643</v>
      </c>
      <c r="F63" s="18">
        <v>6095</v>
      </c>
      <c r="G63" s="18">
        <v>225214</v>
      </c>
      <c r="H63" s="17">
        <v>6721</v>
      </c>
      <c r="I63" s="17">
        <v>240764</v>
      </c>
      <c r="J63" s="18">
        <v>6474</v>
      </c>
      <c r="K63" s="18">
        <v>196793</v>
      </c>
      <c r="L63" s="17">
        <v>8540</v>
      </c>
      <c r="M63" s="17">
        <v>223089</v>
      </c>
      <c r="N63" s="17">
        <v>11651</v>
      </c>
      <c r="O63" s="17">
        <v>228175</v>
      </c>
      <c r="P63" s="17">
        <v>11129</v>
      </c>
      <c r="Q63" s="17">
        <v>239459</v>
      </c>
      <c r="R63" s="17">
        <v>5844</v>
      </c>
      <c r="S63" s="17">
        <v>292338</v>
      </c>
      <c r="T63" s="17">
        <v>5391</v>
      </c>
      <c r="U63" s="17">
        <v>296573</v>
      </c>
      <c r="V63" s="17">
        <v>5422</v>
      </c>
      <c r="W63" s="17">
        <v>299130</v>
      </c>
      <c r="X63" s="17">
        <v>5998</v>
      </c>
      <c r="Y63" s="17">
        <v>314033</v>
      </c>
      <c r="Z63" s="17">
        <v>5598</v>
      </c>
      <c r="AA63" s="17">
        <v>324683</v>
      </c>
      <c r="AB63" s="17">
        <v>5668</v>
      </c>
      <c r="AC63" s="17">
        <v>326133</v>
      </c>
      <c r="AD63" s="17">
        <v>6357</v>
      </c>
      <c r="AE63" s="17">
        <v>307006</v>
      </c>
      <c r="AF63" s="17">
        <v>6189</v>
      </c>
      <c r="AG63" s="17">
        <v>336613</v>
      </c>
      <c r="AH63" s="17">
        <v>5094</v>
      </c>
      <c r="AI63" s="17">
        <v>353013</v>
      </c>
      <c r="AJ63" s="17">
        <v>3916</v>
      </c>
      <c r="AK63" s="17">
        <v>352125</v>
      </c>
      <c r="AL63" s="17">
        <v>4571</v>
      </c>
      <c r="AM63" s="17">
        <v>367810</v>
      </c>
      <c r="AN63" s="17">
        <v>3527</v>
      </c>
      <c r="AO63" s="17">
        <v>393886</v>
      </c>
      <c r="AP63" s="17">
        <v>4301</v>
      </c>
      <c r="AQ63" s="17">
        <v>397588</v>
      </c>
    </row>
    <row r="64" spans="1:43" ht="12" customHeight="1" x14ac:dyDescent="0.2">
      <c r="A64" s="36"/>
      <c r="B64" s="37"/>
      <c r="C64" s="37"/>
      <c r="D64" s="37"/>
      <c r="E64" s="37"/>
      <c r="F64" s="37"/>
      <c r="G64" s="37"/>
      <c r="H64" s="38"/>
      <c r="I64" s="38"/>
      <c r="J64" s="38"/>
      <c r="K64" s="38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</row>
    <row r="65" spans="1:39" x14ac:dyDescent="0.2">
      <c r="A65" s="78" t="s">
        <v>58</v>
      </c>
      <c r="B65" s="79"/>
      <c r="C65" s="80"/>
      <c r="D65" s="80"/>
      <c r="E65" s="80"/>
      <c r="F65" s="80"/>
      <c r="G65" s="80"/>
      <c r="H65" s="80"/>
      <c r="I65" s="80"/>
      <c r="J65" s="28"/>
      <c r="K65" s="28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</row>
    <row r="66" spans="1:39" x14ac:dyDescent="0.2">
      <c r="A66" s="81" t="s">
        <v>74</v>
      </c>
      <c r="B66" s="82"/>
      <c r="C66" s="80"/>
      <c r="D66" s="80"/>
      <c r="E66" s="80"/>
      <c r="F66" s="80"/>
      <c r="G66" s="80"/>
      <c r="H66" s="80"/>
      <c r="I66" s="80"/>
      <c r="J66" s="28"/>
      <c r="K66" s="28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"/>
    </row>
    <row r="67" spans="1:39" x14ac:dyDescent="0.2">
      <c r="A67" s="83" t="s">
        <v>73</v>
      </c>
      <c r="B67" s="84"/>
      <c r="C67" s="84"/>
      <c r="D67" s="84"/>
      <c r="E67" s="84"/>
      <c r="F67" s="84"/>
      <c r="G67" s="84"/>
      <c r="H67" s="84"/>
      <c r="I67" s="84"/>
      <c r="J67" s="42"/>
      <c r="K67" s="42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</row>
    <row r="68" spans="1:39" x14ac:dyDescent="0.2">
      <c r="A68" s="83" t="s">
        <v>66</v>
      </c>
      <c r="B68" s="84"/>
      <c r="C68" s="84"/>
      <c r="D68" s="84"/>
      <c r="E68" s="84"/>
      <c r="F68" s="84"/>
      <c r="G68" s="84"/>
      <c r="H68" s="84"/>
      <c r="I68" s="84"/>
      <c r="J68" s="42"/>
      <c r="K68" s="42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</row>
    <row r="69" spans="1:39" x14ac:dyDescent="0.2">
      <c r="A69" s="83" t="s">
        <v>69</v>
      </c>
      <c r="B69" s="84"/>
      <c r="C69" s="84"/>
      <c r="D69" s="84"/>
      <c r="E69" s="84"/>
      <c r="F69" s="84"/>
      <c r="G69" s="84"/>
      <c r="H69" s="84"/>
      <c r="I69" s="84"/>
      <c r="J69" s="42"/>
      <c r="K69" s="42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</row>
    <row r="70" spans="1:39" x14ac:dyDescent="0.2">
      <c r="A70" s="84"/>
      <c r="B70" s="84"/>
      <c r="C70" s="84"/>
      <c r="D70" s="84"/>
      <c r="E70" s="84"/>
      <c r="F70" s="84"/>
      <c r="G70" s="84"/>
      <c r="H70" s="84"/>
      <c r="I70" s="84"/>
      <c r="J70" s="42"/>
      <c r="K70" s="42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</row>
    <row r="71" spans="1:39" x14ac:dyDescent="0.2">
      <c r="A71" s="85" t="s">
        <v>55</v>
      </c>
      <c r="B71" s="86"/>
      <c r="C71" s="86"/>
      <c r="D71" s="86"/>
      <c r="E71" s="86"/>
      <c r="F71" s="86"/>
      <c r="G71" s="86"/>
      <c r="H71" s="87"/>
      <c r="I71" s="87"/>
      <c r="J71" s="45"/>
      <c r="K71" s="45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</row>
    <row r="72" spans="1:39" s="5" customFormat="1" x14ac:dyDescent="0.2">
      <c r="A72" s="88" t="s">
        <v>75</v>
      </c>
      <c r="B72" s="88"/>
      <c r="C72" s="88"/>
      <c r="D72" s="88"/>
      <c r="E72" s="88"/>
      <c r="F72" s="88"/>
      <c r="G72" s="88"/>
      <c r="H72" s="88"/>
      <c r="I72" s="88"/>
      <c r="J72" s="46"/>
      <c r="K72" s="46"/>
      <c r="L72" s="47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</row>
    <row r="73" spans="1:39" x14ac:dyDescent="0.2">
      <c r="A73" s="81" t="s">
        <v>65</v>
      </c>
      <c r="B73" s="89"/>
      <c r="C73" s="89"/>
      <c r="D73" s="89"/>
      <c r="E73" s="89"/>
      <c r="F73" s="89"/>
      <c r="G73" s="89"/>
      <c r="H73" s="89"/>
      <c r="I73" s="89"/>
      <c r="J73" s="40"/>
      <c r="K73" s="40"/>
      <c r="L73" s="43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</row>
    <row r="74" spans="1:39" x14ac:dyDescent="0.2">
      <c r="A74" s="78" t="s">
        <v>56</v>
      </c>
      <c r="B74" s="78"/>
      <c r="C74" s="78"/>
      <c r="D74" s="78"/>
      <c r="E74" s="78"/>
      <c r="F74" s="78"/>
      <c r="G74" s="78"/>
      <c r="H74" s="78"/>
      <c r="I74" s="78"/>
      <c r="J74" s="42"/>
      <c r="K74" s="42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</row>
    <row r="75" spans="1:39" x14ac:dyDescent="0.2">
      <c r="A75" s="4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</row>
    <row r="76" spans="1:39" x14ac:dyDescent="0.2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</row>
    <row r="77" spans="1:39" x14ac:dyDescent="0.2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</row>
    <row r="78" spans="1:39" x14ac:dyDescent="0.2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</row>
    <row r="79" spans="1:3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3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</sheetData>
  <mergeCells count="44">
    <mergeCell ref="Z2:AA2"/>
    <mergeCell ref="Z3:AA3"/>
    <mergeCell ref="AB2:AC2"/>
    <mergeCell ref="T2:U2"/>
    <mergeCell ref="B2:C2"/>
    <mergeCell ref="D2:E2"/>
    <mergeCell ref="J3:K3"/>
    <mergeCell ref="V2:W2"/>
    <mergeCell ref="L2:M2"/>
    <mergeCell ref="L3:M3"/>
    <mergeCell ref="N2:O2"/>
    <mergeCell ref="P2:Q2"/>
    <mergeCell ref="R2:S2"/>
    <mergeCell ref="A74:I74"/>
    <mergeCell ref="X2:Y2"/>
    <mergeCell ref="X3:Y3"/>
    <mergeCell ref="N3:O3"/>
    <mergeCell ref="P3:Q3"/>
    <mergeCell ref="R3:S3"/>
    <mergeCell ref="T3:U3"/>
    <mergeCell ref="V3:W3"/>
    <mergeCell ref="B3:C3"/>
    <mergeCell ref="D3:E3"/>
    <mergeCell ref="F3:G3"/>
    <mergeCell ref="H3:I3"/>
    <mergeCell ref="A65:B65"/>
    <mergeCell ref="F2:G2"/>
    <mergeCell ref="H2:I2"/>
    <mergeCell ref="J2:K2"/>
    <mergeCell ref="AP2:AQ2"/>
    <mergeCell ref="AP3:AQ3"/>
    <mergeCell ref="AN2:AO2"/>
    <mergeCell ref="AB3:AC3"/>
    <mergeCell ref="AL3:AM3"/>
    <mergeCell ref="AJ3:AK3"/>
    <mergeCell ref="AH3:AI3"/>
    <mergeCell ref="AD2:AE2"/>
    <mergeCell ref="AF2:AG2"/>
    <mergeCell ref="AH2:AI2"/>
    <mergeCell ref="AJ2:AK2"/>
    <mergeCell ref="AL2:AM2"/>
    <mergeCell ref="AN3:AO3"/>
    <mergeCell ref="AF3:AG3"/>
    <mergeCell ref="AD3:AE3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6_aussenhandel_datenreihe_d"/>
    <f:field ref="objsubject" par="" edit="true" text=""/>
    <f:field ref="objcreatedby" par="" text="Bühlmann, Monique, BLW"/>
    <f:field ref="objcreatedat" par="" text="23.12.2018 11:55:40"/>
    <f:field ref="objchangedby" par="" text="Rossi, Alessandro, BLW"/>
    <f:field ref="objmodifiedat" par="" text="24.10.2019 12:44:24"/>
    <f:field ref="doc_FSCFOLIO_1_1001_FieldDocumentNumber" par="" text=""/>
    <f:field ref="doc_FSCFOLIO_1_1001_FieldSubject" par="" edit="true" text=""/>
    <f:field ref="FSCFOLIO_1_1001_FieldCurrentUser" par="" text="BLW Hans Ulrich Leuenberger"/>
    <f:field ref="CCAPRECONFIG_15_1001_Objektname" par="" edit="true" text="AB19_6_aussenhandel_datenreihe_d"/>
    <f:field ref="CHPRECONFIG_1_1001_Objektname" par="" edit="true" text="AB19_6_aussenhandel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Rossi Alessandro BLW</cp:lastModifiedBy>
  <cp:lastPrinted>2015-10-01T06:09:42Z</cp:lastPrinted>
  <dcterms:created xsi:type="dcterms:W3CDTF">2012-03-08T14:09:19Z</dcterms:created>
  <dcterms:modified xsi:type="dcterms:W3CDTF">2020-11-12T17:27:22Z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7</vt:lpwstr>
  </property>
  <property fmtid="{D5CDD505-2E9C-101B-9397-08002B2CF9AE}" pid="5" name="FSC#EVDCFG@15.1400:ActualVersionCreatedAt">
    <vt:lpwstr>2019-10-24T12:42:55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AB19_6_aussenhandel_datenreihe_d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*COO.2101.101.6.1444816*</vt:lpwstr>
  </property>
  <property fmtid="{D5CDD505-2E9C-101B-9397-08002B2CF9AE}" pid="78" name="FSC#COOELAK@1.1001:RefBarCode">
    <vt:lpwstr>*COO.2101.101.4.1381268*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hansulrich.leuenberger@blw.admin.ch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COO.2101.101.6.1444816</vt:lpwstr>
  </property>
  <property fmtid="{D5CDD505-2E9C-101B-9397-08002B2CF9AE}" pid="124" name="FSC#FSCFOLIO@1.1001:docpropproject">
    <vt:lpwstr/>
  </property>
</Properties>
</file>